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29" activeTab="0"/>
  </bookViews>
  <sheets>
    <sheet name="ANNO 2018" sheetId="1" r:id="rId1"/>
  </sheets>
  <definedNames>
    <definedName name="_xlnm.Print_Area" localSheetId="0">'ANNO 2018'!$A$1:$K$46</definedName>
    <definedName name="_xlnm.Print_Titles" localSheetId="0">'ANNO 2018'!$1:$1</definedName>
  </definedNames>
  <calcPr fullCalcOnLoad="1"/>
</workbook>
</file>

<file path=xl/comments1.xml><?xml version="1.0" encoding="utf-8"?>
<comments xmlns="http://schemas.openxmlformats.org/spreadsheetml/2006/main">
  <authors>
    <author>ENVISYSTEM</author>
    <author>Amministratore</author>
    <author>LUCIA</author>
  </authors>
  <commentList>
    <comment ref="J2" authorId="0">
      <text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Inserire la data dell'ultimo controllo</t>
        </r>
      </text>
    </comment>
    <comment ref="K4" authorId="1">
      <text>
        <r>
          <rPr>
            <b/>
            <sz val="8"/>
            <rFont val="Tahoma"/>
            <family val="2"/>
          </rPr>
          <t>Amministratore:</t>
        </r>
        <r>
          <rPr>
            <sz val="8"/>
            <rFont val="Tahoma"/>
            <family val="2"/>
          </rPr>
          <t xml:space="preserve">
modificare fase temporale scaduto</t>
        </r>
      </text>
    </comment>
    <comment ref="K5" authorId="1">
      <text>
        <r>
          <rPr>
            <b/>
            <sz val="8"/>
            <rFont val="Tahoma"/>
            <family val="2"/>
          </rPr>
          <t>Amministratore:</t>
        </r>
        <r>
          <rPr>
            <sz val="8"/>
            <rFont val="Tahoma"/>
            <family val="2"/>
          </rPr>
          <t xml:space="preserve">
modificare fase temporale scaduto</t>
        </r>
      </text>
    </comment>
    <comment ref="K7" authorId="1">
      <text>
        <r>
          <rPr>
            <b/>
            <sz val="8"/>
            <rFont val="Tahoma"/>
            <family val="2"/>
          </rPr>
          <t>Amministratore:</t>
        </r>
        <r>
          <rPr>
            <sz val="8"/>
            <rFont val="Tahoma"/>
            <family val="2"/>
          </rPr>
          <t xml:space="preserve">
modificare fase temporale scaduto</t>
        </r>
      </text>
    </comment>
    <comment ref="J27" authorId="2">
      <text>
        <r>
          <rPr>
            <b/>
            <sz val="8"/>
            <rFont val="Tahoma"/>
            <family val="2"/>
          </rPr>
          <t>Inserire corsi FAPI 2015</t>
        </r>
        <r>
          <rPr>
            <sz val="8"/>
            <rFont val="Tahoma"/>
            <family val="2"/>
          </rPr>
          <t xml:space="preserve">
</t>
        </r>
      </text>
    </comment>
    <comment ref="K3" authorId="1">
      <text>
        <r>
          <rPr>
            <b/>
            <sz val="8"/>
            <rFont val="Tahoma"/>
            <family val="2"/>
          </rPr>
          <t>Amministratore:</t>
        </r>
        <r>
          <rPr>
            <sz val="8"/>
            <rFont val="Tahoma"/>
            <family val="2"/>
          </rPr>
          <t xml:space="preserve">
modificare fase temporale scaduto</t>
        </r>
      </text>
    </comment>
  </commentList>
</comments>
</file>

<file path=xl/sharedStrings.xml><?xml version="1.0" encoding="utf-8"?>
<sst xmlns="http://schemas.openxmlformats.org/spreadsheetml/2006/main" count="316" uniqueCount="206">
  <si>
    <t>Verifica cassetta pronto soccorso</t>
  </si>
  <si>
    <t xml:space="preserve">Verifica adeguatezza del contenuto e aggiornamento </t>
  </si>
  <si>
    <t>Mod.SCA_SIC_PS
Controllo Presidi Sanitari</t>
  </si>
  <si>
    <t>F.LAZIO</t>
  </si>
  <si>
    <t>Dispositivi di protezione individuale (DPI)</t>
  </si>
  <si>
    <t>Verifica DPI</t>
  </si>
  <si>
    <t xml:space="preserve">c/o officina </t>
  </si>
  <si>
    <t>Partecipazione a corso di aggiornamento specifico (8h annue)</t>
  </si>
  <si>
    <t>Aggiornamento abilitazione per uso attrezzature di lavoro</t>
  </si>
  <si>
    <t>5 anni</t>
  </si>
  <si>
    <t>Addestramento addetti alle attrezzature di sollevamento:aggiornamento per  mantenimento competenze (5h)</t>
  </si>
  <si>
    <t>Aggiornamento formazione/informazione Dirigenti</t>
  </si>
  <si>
    <t>Informazione - Partecipazione a corso di formazione/aggiornamento (6h)</t>
  </si>
  <si>
    <t>Aggiornamento formazione/informazione  Preposti</t>
  </si>
  <si>
    <t>Aggiornamento formazione/informazione  Lavoratori</t>
  </si>
  <si>
    <r>
      <t>Controlli e manutenzione presidi antincendio</t>
    </r>
    <r>
      <rPr>
        <sz val="8"/>
        <rFont val="Tahoma"/>
        <family val="2"/>
      </rPr>
      <t xml:space="preserve"> (Rif.Registro dei controlli periodici) DM 10/03/1998</t>
    </r>
  </si>
  <si>
    <t>Attività/aspetti</t>
  </si>
  <si>
    <t>Tempistica</t>
  </si>
  <si>
    <t>Descrizione intervento</t>
  </si>
  <si>
    <t>Semestrale</t>
  </si>
  <si>
    <t>Annuale</t>
  </si>
  <si>
    <t>Controllo visivo periodico coperture fabbricati con materiali contenenti amianto</t>
  </si>
  <si>
    <t>Controlli rumore interno</t>
  </si>
  <si>
    <t>Presidi antincendio</t>
  </si>
  <si>
    <t xml:space="preserve">Giornaliero, mensile, semestrale </t>
  </si>
  <si>
    <t xml:space="preserve">Registro dei controlli periodici </t>
  </si>
  <si>
    <t>Libretto di impianto</t>
  </si>
  <si>
    <t>RTEC - RSPP</t>
  </si>
  <si>
    <t>Controllo /                  Sorveglianza e Misurazione</t>
  </si>
  <si>
    <t>Documenti di registrazione/                 Strumenti di Misurazione</t>
  </si>
  <si>
    <t>Rapporto sulla conservazione del materiale Mod. RCO</t>
  </si>
  <si>
    <t>Responsabile controllo</t>
  </si>
  <si>
    <t xml:space="preserve">DVR Generale per Mansione </t>
  </si>
  <si>
    <t xml:space="preserve">Monitoraggio e  aggiornamento valutazione rischio per mansione </t>
  </si>
  <si>
    <t>Riesame annuale e aggiornamento in caso di variazioni</t>
  </si>
  <si>
    <r>
      <t xml:space="preserve">Misurazione e Valutazione </t>
    </r>
    <r>
      <rPr>
        <b/>
        <sz val="8"/>
        <rFont val="Tahoma"/>
        <family val="2"/>
      </rPr>
      <t>rischio per Gruppi Omogenei</t>
    </r>
  </si>
  <si>
    <t>Documento di valutazione del rischio DVR_GO_IMP</t>
  </si>
  <si>
    <t>DVR Generale per Aree di Lavoro</t>
  </si>
  <si>
    <t>Monitoraggio e  aggiornamento valutazione rischio per area di lavoro</t>
  </si>
  <si>
    <r>
      <t xml:space="preserve">Misurazione e Valutazione </t>
    </r>
    <r>
      <rPr>
        <b/>
        <sz val="8"/>
        <rFont val="Tahoma"/>
        <family val="2"/>
      </rPr>
      <t>rischio Luoghi di Lavoro</t>
    </r>
  </si>
  <si>
    <t>Documento di valutazione del rischio DVR_LUOGHI_IMP</t>
  </si>
  <si>
    <t>DVR Macchine (Impianti_Macchine e Utensili)</t>
  </si>
  <si>
    <t>Monitoraggio e  aggiornamento valutazione rischio per impianto, macchine e utensili</t>
  </si>
  <si>
    <r>
      <t xml:space="preserve">Misurazione e Valutazione </t>
    </r>
    <r>
      <rPr>
        <b/>
        <sz val="8"/>
        <rFont val="Tahoma"/>
        <family val="2"/>
      </rPr>
      <t>rischio Impianto, Macchine e Utensili</t>
    </r>
  </si>
  <si>
    <t>Documento di valutazione del rischio DVR_Impianto, DVR_Macchine e DVR_Utensili</t>
  </si>
  <si>
    <t>Amianto compatto  (Capannone “Dano” e Fabbricato ex-Soveri)</t>
  </si>
  <si>
    <t>Rumore</t>
  </si>
  <si>
    <t xml:space="preserve">Relazione rilasciata dal tecnico competente </t>
  </si>
  <si>
    <t>Quadriennale o in caso di variazioni</t>
  </si>
  <si>
    <t>Relazione rilasciata dal tecnico competente</t>
  </si>
  <si>
    <t>Radiazioni Ottoche Artificiali (ROA)</t>
  </si>
  <si>
    <t>Documento di valutazione ROA</t>
  </si>
  <si>
    <t>Documento di valutazione del rischio CHIMICO</t>
  </si>
  <si>
    <t>Documento di valutazione del rischio BIOLOGICO</t>
  </si>
  <si>
    <t>Stress lavoro correlato</t>
  </si>
  <si>
    <t>Monitoraggio e  aggiornamento valutazione rischio stress lavoro correlato</t>
  </si>
  <si>
    <r>
      <t xml:space="preserve">Misurazione e Valutazione </t>
    </r>
    <r>
      <rPr>
        <b/>
        <sz val="8"/>
        <rFont val="Tahoma"/>
        <family val="2"/>
      </rPr>
      <t>rischio stress lavoro correlato</t>
    </r>
  </si>
  <si>
    <t>Documento di valutazione del rischio STRESS CORRELATO AL LAVORO</t>
  </si>
  <si>
    <t>Movimentazione Manuale dei Carichi</t>
  </si>
  <si>
    <t>Monitoraggio e  aggiornamento valutazione MMC</t>
  </si>
  <si>
    <r>
      <t xml:space="preserve">Valutazione </t>
    </r>
    <r>
      <rPr>
        <b/>
        <sz val="8"/>
        <rFont val="Tahoma"/>
        <family val="2"/>
      </rPr>
      <t>rischio Movimentazione Manuale dei Carichi</t>
    </r>
  </si>
  <si>
    <t>Documento di valutazione del rischio MMC</t>
  </si>
  <si>
    <t>Aspetti gestionali generali in materia di Salute e Sicurezza</t>
  </si>
  <si>
    <t>Riunione Periodica</t>
  </si>
  <si>
    <t>Svolgimento della riunione periodica con DdL, RSPP, MC, RLS (D.Lgs.81/08, Art.35)</t>
  </si>
  <si>
    <t>Verbale Riunione periodica</t>
  </si>
  <si>
    <t xml:space="preserve">Sopralluogo MC
</t>
  </si>
  <si>
    <t>Sopralluogo del medico competente presso il sito (D.Lgs. 81/2008 Art. 25 )</t>
  </si>
  <si>
    <t>Verbale di sopralluogo MC</t>
  </si>
  <si>
    <t>MC</t>
  </si>
  <si>
    <t>STATISTICA INFORTUNI
Invio dati INAIL</t>
  </si>
  <si>
    <t>Trasmissione a INAIL delle statistiche degli infortuni e delle medicazioni</t>
  </si>
  <si>
    <t>Invio nominativo RLS a INAIL</t>
  </si>
  <si>
    <t>Comunicazione del nominativo degli RLS all'INAIL (La comunicazione è unatantum è va rifatta solo nel caso di cambiamenti (es: nuove elezioni))</t>
  </si>
  <si>
    <t>Cassetta pronto soccorso</t>
  </si>
  <si>
    <t>Verifica corretta effettuazione manutenzione periodica attrezzature di lavoro e relativa registrazione</t>
  </si>
  <si>
    <t>Scale portatili</t>
  </si>
  <si>
    <t>Verifica scale portatili</t>
  </si>
  <si>
    <t>Verifica scale secondo IO 18</t>
  </si>
  <si>
    <t xml:space="preserve">Verifica conformità dei DPI in uso, efficacia  e aggiornamento </t>
  </si>
  <si>
    <t>Mod.SCA_SIC_DPI
Controllo Presidi Sanitari</t>
  </si>
  <si>
    <t>Mezzi di sollevamento:
ASCENSORE</t>
  </si>
  <si>
    <t>Verifica periodica ascensori</t>
  </si>
  <si>
    <t>biennali</t>
  </si>
  <si>
    <t>Accertamento che le parti dalle quali dipende la sicurezza di esercizio dell'impianto siano in condizioni di efficienza e che i dispositivi di sicurezza funzionano regolarmente (DPR 162/09, Art.13)</t>
  </si>
  <si>
    <t>Organismi abilitati</t>
  </si>
  <si>
    <t>c/o NOCCHIO</t>
  </si>
  <si>
    <t>Manutenzione periodica ascensori</t>
  </si>
  <si>
    <t>Manutenzione periodica ascensori e montacarichi secondo DPR 162/09, Art.15</t>
  </si>
  <si>
    <t>CARRIPONTE</t>
  </si>
  <si>
    <t>Verifica Apparecchi di sollevamento di tipo fisso di portata superiore a 200 Kg con anno di fabbricazione &lt;10 anni
(N.3 CARRIPONTE)</t>
  </si>
  <si>
    <t>Verifica dell'effettivo stato di conservazione e di efficienza ai fini della sicurezza secondo DM 12/9/1959, D. Lgs.81/08 All. VII</t>
  </si>
  <si>
    <t>Verifica Apparecchi di sollevamento di tipo fisso di portata superiore a 200 Kg con anno di fabbricazione &gt;10 anni
(N.1 CARROPONTE)</t>
  </si>
  <si>
    <t>biennale</t>
  </si>
  <si>
    <t>CARRIPONTE: FUNI E CATENE</t>
  </si>
  <si>
    <t xml:space="preserve">Verifica funi e catene </t>
  </si>
  <si>
    <t>Controllo interno stato di conservazione funi, catene (D. Lgs.
81/08 All. VI , Par.3.1.2)</t>
  </si>
  <si>
    <t>Mezzi di sollevamento
MOBILI</t>
  </si>
  <si>
    <t>Verifica Apparecchi di sollevamento mobili o trasferibili  di portata superiore a 200 Kg con anno di fabbricazione &gt;10 anni</t>
  </si>
  <si>
    <t>annuale</t>
  </si>
  <si>
    <t>Mezzi di sollevamento:
CARRELLO SEMOVENTE TELESCOPICO</t>
  </si>
  <si>
    <t>Impianti elettrici</t>
  </si>
  <si>
    <t>Verifica impianti elettrici</t>
  </si>
  <si>
    <t>Verifica:
-Messa a terra
-Impianti di protezione antideflagranti
-Verifica dispositivi contro le scariche atmosferiche
DPR 462/01, D. Lgs.81, all VII</t>
  </si>
  <si>
    <t>Verbali verifiche periodiche ditta Ellisse C/o RTEC (626 cartellina sospesa)</t>
  </si>
  <si>
    <t>Ditta Ellisse</t>
  </si>
  <si>
    <t>Manutenzione attrezzature</t>
  </si>
  <si>
    <t>Secondo Libretti Uso e Manutenzione / Software manutenzioni</t>
  </si>
  <si>
    <t>Software DB Manutenzioni c/o Manutenzione</t>
  </si>
  <si>
    <t>Antincendio</t>
  </si>
  <si>
    <t>triennale</t>
  </si>
  <si>
    <t>Agenti biologici</t>
  </si>
  <si>
    <t>Agenti chimici</t>
  </si>
  <si>
    <t>Vibrazioni</t>
  </si>
  <si>
    <t>Verifica aggiornamento valutazione rischio (biologico)</t>
  </si>
  <si>
    <t>In caso di variazioni</t>
  </si>
  <si>
    <t>Misurazione e  aggiornamento valutazione rischio vibrazioni</t>
  </si>
  <si>
    <t>Documento di valutazione del rischio vibrazioni</t>
  </si>
  <si>
    <t>semestrale</t>
  </si>
  <si>
    <r>
      <t xml:space="preserve">Verifica stato di conservazione del materiale contenente </t>
    </r>
    <r>
      <rPr>
        <b/>
        <sz val="8"/>
        <rFont val="Tahoma"/>
        <family val="2"/>
      </rPr>
      <t>amianto</t>
    </r>
    <r>
      <rPr>
        <sz val="8"/>
        <rFont val="Tahoma"/>
        <family val="2"/>
      </rPr>
      <t xml:space="preserve"> come previsto da DVR – </t>
    </r>
    <r>
      <rPr>
        <b/>
        <sz val="8"/>
        <rFont val="Tahoma"/>
        <family val="2"/>
      </rPr>
      <t>Valutazione Rischio Amianto</t>
    </r>
  </si>
  <si>
    <r>
      <t>Valutazione</t>
    </r>
    <r>
      <rPr>
        <sz val="8"/>
        <rFont val="Tahoma"/>
        <family val="2"/>
      </rPr>
      <t xml:space="preserve"> dell’esposizione al </t>
    </r>
    <r>
      <rPr>
        <b/>
        <sz val="8"/>
        <rFont val="Tahoma"/>
        <family val="2"/>
      </rPr>
      <t>rumore</t>
    </r>
    <r>
      <rPr>
        <sz val="8"/>
        <rFont val="Tahoma"/>
        <family val="2"/>
      </rPr>
      <t xml:space="preserve"> degli addetti alle macchine</t>
    </r>
  </si>
  <si>
    <r>
      <t xml:space="preserve">Misurazione e Valutazione </t>
    </r>
    <r>
      <rPr>
        <b/>
        <sz val="8"/>
        <rFont val="Tahoma"/>
        <family val="2"/>
      </rPr>
      <t>rischio vibrazioni</t>
    </r>
  </si>
  <si>
    <r>
      <t xml:space="preserve">Aggiornamento documento di </t>
    </r>
    <r>
      <rPr>
        <b/>
        <sz val="8"/>
        <rFont val="Tahoma"/>
        <family val="2"/>
      </rPr>
      <t>Valutazione rischio da agenti chimici pericolosi</t>
    </r>
  </si>
  <si>
    <r>
      <t xml:space="preserve">Aggiornamento documento di </t>
    </r>
    <r>
      <rPr>
        <b/>
        <sz val="8"/>
        <rFont val="Tahoma"/>
        <family val="2"/>
      </rPr>
      <t>Valutazione rischio biologico</t>
    </r>
  </si>
  <si>
    <t>Biennale o in caso di variazioni (ultima anno 2010)</t>
  </si>
  <si>
    <t>Emissioni Elettromagnetiche</t>
  </si>
  <si>
    <t>trimestrale</t>
  </si>
  <si>
    <t>Verifica aggiornamento valutazione richi da agenti fisici - emissioni elettromagnetiche
(SICUREZZA)</t>
  </si>
  <si>
    <t>Manutenzione</t>
  </si>
  <si>
    <t>Formazione Informazione Addestramento</t>
  </si>
  <si>
    <t>Pronto Soccorso - Aggiornamento addestramento addetti</t>
  </si>
  <si>
    <t>Triennale</t>
  </si>
  <si>
    <t>Addestramento pratico sugli scenari di emergenza</t>
  </si>
  <si>
    <t>Mod.PAF
Attestato di partecipazione</t>
  </si>
  <si>
    <t>Antincendio - Aggiornamento addestramento addetti</t>
  </si>
  <si>
    <t>Formazione e Addestramento addetti antincendio</t>
  </si>
  <si>
    <t>Simulazioni di emergenza</t>
  </si>
  <si>
    <t>Antincendio - Prove emergenza</t>
  </si>
  <si>
    <t>Annuali</t>
  </si>
  <si>
    <t>5 Anni</t>
  </si>
  <si>
    <t>RLS - Aggiornamento formazione</t>
  </si>
  <si>
    <t>3 anni</t>
  </si>
  <si>
    <t>Agenti cancerogeni e mutageni</t>
  </si>
  <si>
    <r>
      <t xml:space="preserve">Aggiornamento documento di </t>
    </r>
    <r>
      <rPr>
        <b/>
        <sz val="8"/>
        <rFont val="Tahoma"/>
        <family val="2"/>
      </rPr>
      <t>Valutazione rischio da agenti cancerogeni e mutageni</t>
    </r>
  </si>
  <si>
    <t>Verifica aggiornamento valutazione rischio (cancerogeno)</t>
  </si>
  <si>
    <t>Giorni</t>
  </si>
  <si>
    <t>SISTEMATICO</t>
  </si>
  <si>
    <t>DDL_RSPP</t>
  </si>
  <si>
    <t>Scadenza</t>
  </si>
  <si>
    <t>Stato</t>
  </si>
  <si>
    <t>Registrazione ultime verifiche</t>
  </si>
  <si>
    <t>Note</t>
  </si>
  <si>
    <t>Data</t>
  </si>
  <si>
    <t xml:space="preserve">Quadriennale o in caso di variazioni </t>
  </si>
  <si>
    <t>Vedi registro presidi antincendio</t>
  </si>
  <si>
    <t>la valutazione dei GO ha validità sino a modifiche organizzative sui GO</t>
  </si>
  <si>
    <t>la valutazione dei luoghi ha validità sino a modifiche dei luoghi di lavoro</t>
  </si>
  <si>
    <t>la valutazione si compone di 4 inserti:1 scheda imp - 2 scheda imp compost - 2 scheda macchine - 4 scheda utensili. Ultimo agg. Imp compost</t>
  </si>
  <si>
    <t>figure non presenti</t>
  </si>
  <si>
    <t>In attesa della definizione delle modalità delle comunicazioni dei formati dei nuovi registri</t>
  </si>
  <si>
    <t>Invio secondo procedura informatica</t>
  </si>
  <si>
    <t>OK IN CORSO di VALIDITA'</t>
  </si>
  <si>
    <t>la valutazioneha validità sino a modifiche delle condizioni di MMC</t>
  </si>
  <si>
    <t>Canegallo Alberto e Repetto Gianna</t>
  </si>
  <si>
    <t>31/04/2014</t>
  </si>
  <si>
    <t>Triennale e  in caso di variazioni</t>
  </si>
  <si>
    <t>N.A.</t>
  </si>
  <si>
    <t>Officina manutenzione</t>
  </si>
  <si>
    <t>In caso di nuovo RLS</t>
  </si>
  <si>
    <t>OK</t>
  </si>
  <si>
    <t>Addestramento addetti antincendio (simulazione emergenza)</t>
  </si>
  <si>
    <t>Documentazione c/o Nocchio</t>
  </si>
  <si>
    <t>Vedere scadenzario specifico Mod.ATTR</t>
  </si>
  <si>
    <t>Registro controlli  ditte fornitrici (semestrali) e controlli interni officina (software manutenzini)</t>
  </si>
  <si>
    <t>vedere archivio registrazioni RTEC e officina</t>
  </si>
  <si>
    <t>Verifica Apparecchi di sollevamento mobili o trasferibili di portata superiore a 200 Kg con anno di fabbricazione &lt;10 anni</t>
  </si>
  <si>
    <t>Verbale di verifica INAIL e ditte abilitate</t>
  </si>
  <si>
    <t>Libretto matricolare
Verbale di verifica INAIL e ditte abilitate</t>
  </si>
  <si>
    <t xml:space="preserve">Verifica Carrello semovente a braccio telescopico </t>
  </si>
  <si>
    <t>Vedi software e scadenzario c/o officina</t>
  </si>
  <si>
    <t>Vedere archivio doc c/o Lazio</t>
  </si>
  <si>
    <t>Vedi Mod.ATTR</t>
  </si>
  <si>
    <t>Verifica aggiornamento valutazione rischio (chimico) _ AMBIENTALE</t>
  </si>
  <si>
    <r>
      <t xml:space="preserve">Aggiornamento documento di </t>
    </r>
    <r>
      <rPr>
        <b/>
        <sz val="8"/>
        <rFont val="Tahoma"/>
        <family val="2"/>
      </rPr>
      <t>Valutazione rischio chimico ambientale</t>
    </r>
  </si>
  <si>
    <t>Verifica aggiornamento valutazione rischio (chimico)_PRODOTTI</t>
  </si>
  <si>
    <t>Attualmente presente solo DDL</t>
  </si>
  <si>
    <t>Partecipazione a corso di aggiornamento specifico per Datore di Lavoro _ DDL</t>
  </si>
  <si>
    <t>Monitoraggio e  aggiornamento valutazione rischio generale</t>
  </si>
  <si>
    <r>
      <t xml:space="preserve">Misurazione e Valutazione </t>
    </r>
    <r>
      <rPr>
        <b/>
        <sz val="8"/>
        <rFont val="Tahoma"/>
        <family val="2"/>
      </rPr>
      <t xml:space="preserve">rischio generale </t>
    </r>
  </si>
  <si>
    <t>Documento di valutazione del rischio DVR_GENERALE</t>
  </si>
  <si>
    <r>
      <t xml:space="preserve">Aggiornamento documento di </t>
    </r>
    <r>
      <rPr>
        <b/>
        <sz val="8"/>
        <rFont val="Tahoma"/>
        <family val="2"/>
      </rPr>
      <t xml:space="preserve">Valutazione </t>
    </r>
    <r>
      <rPr>
        <sz val="8"/>
        <rFont val="Tahoma"/>
        <family val="2"/>
      </rPr>
      <t xml:space="preserve">dei rischi da agenti fisici - </t>
    </r>
    <r>
      <rPr>
        <b/>
        <sz val="8"/>
        <rFont val="Tahoma"/>
        <family val="2"/>
      </rPr>
      <t xml:space="preserve">Emissioni Elettromagnetiche  </t>
    </r>
  </si>
  <si>
    <r>
      <t xml:space="preserve">Aggiornamento documento di </t>
    </r>
    <r>
      <rPr>
        <b/>
        <sz val="8"/>
        <rFont val="Tahoma"/>
        <family val="2"/>
      </rPr>
      <t xml:space="preserve">Valutazione </t>
    </r>
    <r>
      <rPr>
        <sz val="8"/>
        <rFont val="Tahoma"/>
        <family val="2"/>
      </rPr>
      <t xml:space="preserve">dei rischi da agenti fisici - </t>
    </r>
    <r>
      <rPr>
        <b/>
        <sz val="8"/>
        <rFont val="Tahoma"/>
        <family val="2"/>
      </rPr>
      <t>Radiazioni Ottiche Artificiali</t>
    </r>
  </si>
  <si>
    <t>RSPP -Aggiornamento formazione</t>
  </si>
  <si>
    <t>prevista frequenza triennale da CPI aziendale</t>
  </si>
  <si>
    <t>Effettuato corso pala gommata e ragno FAPI a  2016</t>
  </si>
  <si>
    <t>corsi FAPI</t>
  </si>
  <si>
    <t xml:space="preserve"> PREVEDERE AGGIORNAMENTO</t>
  </si>
  <si>
    <t>Documento di valutazione del rischio AGENTI CANCEROGENI MUTAGENI</t>
  </si>
  <si>
    <t xml:space="preserve">EFFETTUATA FORMAZIONE A SEGUITO DI NUOVA NOMINA </t>
  </si>
  <si>
    <t>DA VERIFICARE A SEGUITO DI MODIFICHE</t>
  </si>
  <si>
    <t xml:space="preserve"> </t>
  </si>
  <si>
    <t>Verbali ditta CONT ora Thyssen</t>
  </si>
  <si>
    <t>c/o RTEC ; fatto odine a Ellisse srl</t>
  </si>
  <si>
    <t>Documentazione c/o Nocchio; interventi regolari bimestrali come da contratto con Thyssen</t>
  </si>
  <si>
    <t>DA PREVEDERE AGGIORNAMENTO ANNO 2018</t>
  </si>
  <si>
    <t>Ultimo aggiornamento: 01/02/2018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</si>
</sst>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[$-410]dddd\ d\ mmmm\ yyyy"/>
    <numFmt numFmtId="191" formatCode="dd/mm/yy;@"/>
    <numFmt numFmtId="192" formatCode="mmm\-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91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91" fontId="7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38" borderId="11" xfId="0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191" fontId="7" fillId="38" borderId="11" xfId="0" applyNumberFormat="1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191" fontId="7" fillId="38" borderId="12" xfId="0" applyNumberFormat="1" applyFont="1" applyFill="1" applyBorder="1" applyAlignment="1">
      <alignment horizontal="left" vertical="center" wrapText="1"/>
    </xf>
    <xf numFmtId="191" fontId="6" fillId="38" borderId="10" xfId="0" applyNumberFormat="1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/>
    </xf>
    <xf numFmtId="191" fontId="7" fillId="37" borderId="10" xfId="0" applyNumberFormat="1" applyFont="1" applyFill="1" applyBorder="1" applyAlignment="1">
      <alignment horizontal="center" vertical="center"/>
    </xf>
    <xf numFmtId="191" fontId="8" fillId="37" borderId="10" xfId="0" applyNumberFormat="1" applyFont="1" applyFill="1" applyBorder="1" applyAlignment="1">
      <alignment horizontal="left" vertical="center" wrapText="1"/>
    </xf>
    <xf numFmtId="191" fontId="8" fillId="39" borderId="10" xfId="0" applyNumberFormat="1" applyFont="1" applyFill="1" applyBorder="1" applyAlignment="1">
      <alignment horizontal="left" vertical="center" wrapText="1"/>
    </xf>
    <xf numFmtId="191" fontId="10" fillId="37" borderId="10" xfId="0" applyNumberFormat="1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191" fontId="11" fillId="0" borderId="10" xfId="0" applyNumberFormat="1" applyFont="1" applyFill="1" applyBorder="1" applyAlignment="1">
      <alignment horizontal="left" vertical="center" wrapText="1"/>
    </xf>
    <xf numFmtId="0" fontId="8" fillId="39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indexed="51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1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view="pageBreakPreview" zoomScale="90" zoomScaleNormal="90" zoomScaleSheetLayoutView="90" zoomScalePageLayoutView="0" workbookViewId="0" topLeftCell="A1">
      <selection activeCell="F6" sqref="F6"/>
    </sheetView>
  </sheetViews>
  <sheetFormatPr defaultColWidth="9.28125" defaultRowHeight="12.75"/>
  <cols>
    <col min="1" max="1" width="17.28125" style="7" customWidth="1"/>
    <col min="2" max="2" width="25.421875" style="1" customWidth="1"/>
    <col min="3" max="3" width="19.7109375" style="1" customWidth="1"/>
    <col min="4" max="4" width="28.421875" style="4" customWidth="1"/>
    <col min="5" max="5" width="19.00390625" style="1" customWidth="1"/>
    <col min="6" max="6" width="12.7109375" style="1" customWidth="1"/>
    <col min="7" max="7" width="8.8515625" style="30" customWidth="1"/>
    <col min="8" max="8" width="15.140625" style="24" customWidth="1"/>
    <col min="9" max="9" width="16.57421875" style="25" customWidth="1"/>
    <col min="10" max="10" width="10.7109375" style="26" bestFit="1" customWidth="1"/>
    <col min="11" max="11" width="30.28125" style="27" customWidth="1"/>
    <col min="12" max="16384" width="9.28125" style="2" customWidth="1"/>
  </cols>
  <sheetData>
    <row r="1" spans="1:11" s="1" customFormat="1" ht="42">
      <c r="A1" s="34" t="s">
        <v>16</v>
      </c>
      <c r="B1" s="35" t="s">
        <v>28</v>
      </c>
      <c r="C1" s="35" t="s">
        <v>17</v>
      </c>
      <c r="D1" s="35" t="s">
        <v>18</v>
      </c>
      <c r="E1" s="35" t="s">
        <v>29</v>
      </c>
      <c r="F1" s="35" t="s">
        <v>31</v>
      </c>
      <c r="G1" s="36" t="s">
        <v>145</v>
      </c>
      <c r="H1" s="37" t="s">
        <v>148</v>
      </c>
      <c r="I1" s="36" t="s">
        <v>149</v>
      </c>
      <c r="J1" s="58" t="s">
        <v>150</v>
      </c>
      <c r="K1" s="58"/>
    </row>
    <row r="2" spans="1:11" s="1" customFormat="1" ht="12">
      <c r="A2" s="38"/>
      <c r="B2" s="39"/>
      <c r="C2" s="39"/>
      <c r="D2" s="39"/>
      <c r="E2" s="39"/>
      <c r="F2" s="39"/>
      <c r="G2" s="40"/>
      <c r="H2" s="41"/>
      <c r="I2" s="40"/>
      <c r="J2" s="42" t="s">
        <v>152</v>
      </c>
      <c r="K2" s="43" t="s">
        <v>151</v>
      </c>
    </row>
    <row r="3" spans="1:35" ht="33.75">
      <c r="A3" s="11" t="s">
        <v>32</v>
      </c>
      <c r="B3" s="3" t="s">
        <v>187</v>
      </c>
      <c r="C3" s="3" t="s">
        <v>34</v>
      </c>
      <c r="D3" s="9" t="s">
        <v>188</v>
      </c>
      <c r="E3" s="3" t="s">
        <v>189</v>
      </c>
      <c r="F3" s="5" t="s">
        <v>147</v>
      </c>
      <c r="G3" s="29"/>
      <c r="H3" s="20">
        <f>IF(G3="","",J3+G3)</f>
      </c>
      <c r="I3" s="31" t="s">
        <v>161</v>
      </c>
      <c r="J3" s="22">
        <v>42156</v>
      </c>
      <c r="K3" s="32" t="s">
        <v>155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33.75">
      <c r="A4" s="11" t="s">
        <v>32</v>
      </c>
      <c r="B4" s="3" t="s">
        <v>33</v>
      </c>
      <c r="C4" s="3" t="s">
        <v>34</v>
      </c>
      <c r="D4" s="9" t="s">
        <v>35</v>
      </c>
      <c r="E4" s="3" t="s">
        <v>36</v>
      </c>
      <c r="F4" s="5" t="s">
        <v>147</v>
      </c>
      <c r="G4" s="29"/>
      <c r="H4" s="20"/>
      <c r="I4" s="31" t="s">
        <v>161</v>
      </c>
      <c r="J4" s="22">
        <v>43100</v>
      </c>
      <c r="K4" s="32" t="s">
        <v>155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6">
      <c r="A5" s="11" t="s">
        <v>37</v>
      </c>
      <c r="B5" s="3" t="s">
        <v>38</v>
      </c>
      <c r="C5" s="3" t="s">
        <v>34</v>
      </c>
      <c r="D5" s="9" t="s">
        <v>39</v>
      </c>
      <c r="E5" s="3" t="s">
        <v>40</v>
      </c>
      <c r="F5" s="5" t="s">
        <v>147</v>
      </c>
      <c r="G5" s="29"/>
      <c r="H5" s="20">
        <f>IF(G5="","",J5+G5)</f>
      </c>
      <c r="I5" s="54" t="s">
        <v>199</v>
      </c>
      <c r="J5" s="22">
        <v>42887</v>
      </c>
      <c r="K5" s="32" t="s">
        <v>156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28" ht="56.25">
      <c r="A6" s="11" t="s">
        <v>41</v>
      </c>
      <c r="B6" s="3" t="s">
        <v>42</v>
      </c>
      <c r="C6" s="3" t="s">
        <v>34</v>
      </c>
      <c r="D6" s="9" t="s">
        <v>43</v>
      </c>
      <c r="E6" s="3" t="s">
        <v>44</v>
      </c>
      <c r="F6" s="5" t="s">
        <v>147</v>
      </c>
      <c r="G6" s="29"/>
      <c r="H6" s="20"/>
      <c r="I6" s="31" t="s">
        <v>161</v>
      </c>
      <c r="J6" s="22">
        <v>42736</v>
      </c>
      <c r="K6" s="32" t="s">
        <v>157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1" ht="31.5">
      <c r="A7" s="11" t="s">
        <v>58</v>
      </c>
      <c r="B7" s="3" t="s">
        <v>59</v>
      </c>
      <c r="C7" s="3" t="s">
        <v>34</v>
      </c>
      <c r="D7" s="9" t="s">
        <v>60</v>
      </c>
      <c r="E7" s="3" t="s">
        <v>61</v>
      </c>
      <c r="F7" s="5" t="s">
        <v>147</v>
      </c>
      <c r="G7" s="29">
        <v>365</v>
      </c>
      <c r="H7" s="20">
        <f aca="true" t="shared" si="0" ref="H7:H13">IF(G7="","",J7+G7)</f>
        <v>40634</v>
      </c>
      <c r="I7" s="31" t="s">
        <v>161</v>
      </c>
      <c r="J7" s="22">
        <v>40269</v>
      </c>
      <c r="K7" s="32" t="s">
        <v>162</v>
      </c>
    </row>
    <row r="8" spans="1:28" ht="45" customHeight="1">
      <c r="A8" s="11" t="s">
        <v>45</v>
      </c>
      <c r="B8" s="3" t="s">
        <v>21</v>
      </c>
      <c r="C8" s="3" t="s">
        <v>20</v>
      </c>
      <c r="D8" s="9" t="s">
        <v>119</v>
      </c>
      <c r="E8" s="3" t="s">
        <v>30</v>
      </c>
      <c r="F8" s="5" t="s">
        <v>147</v>
      </c>
      <c r="G8" s="29">
        <v>365</v>
      </c>
      <c r="H8" s="20">
        <f t="shared" si="0"/>
        <v>43374</v>
      </c>
      <c r="I8" s="21" t="str">
        <f ca="1">IF(TODAY()&gt;H8,"scaduta",IF(TODAY()&gt;H8-30,"in scadenza","OK"))</f>
        <v>OK</v>
      </c>
      <c r="J8" s="48">
        <v>43009</v>
      </c>
      <c r="K8" s="3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11" ht="42">
      <c r="A9" s="28" t="s">
        <v>54</v>
      </c>
      <c r="B9" s="18" t="s">
        <v>55</v>
      </c>
      <c r="C9" s="18" t="s">
        <v>124</v>
      </c>
      <c r="D9" s="19" t="s">
        <v>56</v>
      </c>
      <c r="E9" s="18" t="s">
        <v>57</v>
      </c>
      <c r="F9" s="5" t="s">
        <v>147</v>
      </c>
      <c r="G9" s="29">
        <f>365*2</f>
        <v>730</v>
      </c>
      <c r="H9" s="20">
        <f t="shared" si="0"/>
        <v>43221</v>
      </c>
      <c r="I9" s="21" t="str">
        <f ca="1">IF(TODAY()&gt;H9,"scaduta",IF(TODAY()&gt;H9-30,"in scadenza","OK"))</f>
        <v>scaduta</v>
      </c>
      <c r="J9" s="48">
        <v>42491</v>
      </c>
      <c r="K9" s="32"/>
    </row>
    <row r="10" spans="1:11" ht="28.5" customHeight="1">
      <c r="A10" s="11" t="s">
        <v>46</v>
      </c>
      <c r="B10" s="3" t="s">
        <v>22</v>
      </c>
      <c r="C10" s="3" t="s">
        <v>48</v>
      </c>
      <c r="D10" s="10" t="s">
        <v>120</v>
      </c>
      <c r="E10" s="3" t="s">
        <v>47</v>
      </c>
      <c r="F10" s="5" t="s">
        <v>147</v>
      </c>
      <c r="G10" s="29">
        <f>365*4</f>
        <v>1460</v>
      </c>
      <c r="H10" s="20">
        <f t="shared" si="0"/>
        <v>43251</v>
      </c>
      <c r="I10" s="21" t="str">
        <f ca="1">IF(TODAY()&gt;H10,"scaduta",IF(TODAY()&gt;H10-60,"in scadenza","OK"))</f>
        <v>scaduta</v>
      </c>
      <c r="J10" s="22">
        <v>41791</v>
      </c>
      <c r="K10" s="23" t="s">
        <v>204</v>
      </c>
    </row>
    <row r="11" spans="1:11" ht="34.5" customHeight="1">
      <c r="A11" s="11" t="s">
        <v>113</v>
      </c>
      <c r="B11" s="3" t="s">
        <v>116</v>
      </c>
      <c r="C11" s="3" t="s">
        <v>153</v>
      </c>
      <c r="D11" s="9" t="s">
        <v>121</v>
      </c>
      <c r="E11" s="3" t="s">
        <v>117</v>
      </c>
      <c r="F11" s="5" t="s">
        <v>147</v>
      </c>
      <c r="G11" s="29">
        <f>365*4</f>
        <v>1460</v>
      </c>
      <c r="H11" s="20">
        <f t="shared" si="0"/>
        <v>43251</v>
      </c>
      <c r="I11" s="21" t="str">
        <f ca="1">IF(TODAY()&gt;H11,"scaduta",IF(TODAY()&gt;H11-60,"in scadenza","OK"))</f>
        <v>scaduta</v>
      </c>
      <c r="J11" s="22">
        <v>41791</v>
      </c>
      <c r="K11" s="23" t="s">
        <v>204</v>
      </c>
    </row>
    <row r="12" spans="1:11" ht="48.75" customHeight="1">
      <c r="A12" s="11" t="s">
        <v>125</v>
      </c>
      <c r="B12" s="3" t="s">
        <v>127</v>
      </c>
      <c r="C12" s="3" t="s">
        <v>48</v>
      </c>
      <c r="D12" s="9" t="s">
        <v>190</v>
      </c>
      <c r="E12" s="3" t="s">
        <v>49</v>
      </c>
      <c r="F12" s="5" t="s">
        <v>147</v>
      </c>
      <c r="G12" s="29">
        <f>365*4</f>
        <v>1460</v>
      </c>
      <c r="H12" s="20">
        <f t="shared" si="0"/>
        <v>43981</v>
      </c>
      <c r="I12" s="21" t="str">
        <f ca="1">IF(TODAY()&gt;H12,"scaduta",IF(TODAY()&gt;H12-30,"in scadenza","OK"))</f>
        <v>OK</v>
      </c>
      <c r="J12" s="48">
        <v>42521</v>
      </c>
      <c r="K12" s="32"/>
    </row>
    <row r="13" spans="1:11" ht="49.5" customHeight="1">
      <c r="A13" s="11" t="s">
        <v>50</v>
      </c>
      <c r="B13" s="3" t="s">
        <v>127</v>
      </c>
      <c r="C13" s="3" t="s">
        <v>48</v>
      </c>
      <c r="D13" s="9" t="s">
        <v>191</v>
      </c>
      <c r="E13" s="3" t="s">
        <v>51</v>
      </c>
      <c r="F13" s="5" t="s">
        <v>147</v>
      </c>
      <c r="G13" s="29">
        <f>365*4</f>
        <v>1460</v>
      </c>
      <c r="H13" s="20">
        <f t="shared" si="0"/>
        <v>43263</v>
      </c>
      <c r="I13" s="21" t="str">
        <f ca="1">IF(TODAY()&gt;H13,"scaduta",IF(TODAY()&gt;H13-60,"in scadenza","OK"))</f>
        <v>in scadenza</v>
      </c>
      <c r="J13" s="22">
        <v>41803</v>
      </c>
      <c r="K13" s="23" t="s">
        <v>204</v>
      </c>
    </row>
    <row r="14" spans="1:11" ht="31.5">
      <c r="A14" s="11" t="s">
        <v>112</v>
      </c>
      <c r="B14" s="3" t="s">
        <v>184</v>
      </c>
      <c r="C14" s="3" t="s">
        <v>34</v>
      </c>
      <c r="D14" s="9" t="s">
        <v>122</v>
      </c>
      <c r="E14" s="3" t="s">
        <v>52</v>
      </c>
      <c r="F14" s="5" t="s">
        <v>147</v>
      </c>
      <c r="G14" s="29"/>
      <c r="H14" s="20"/>
      <c r="I14" s="31" t="s">
        <v>161</v>
      </c>
      <c r="J14" s="22" t="s">
        <v>164</v>
      </c>
      <c r="K14" s="23"/>
    </row>
    <row r="15" spans="1:11" ht="33" customHeight="1">
      <c r="A15" s="11" t="s">
        <v>112</v>
      </c>
      <c r="B15" s="44" t="s">
        <v>182</v>
      </c>
      <c r="C15" s="3" t="s">
        <v>34</v>
      </c>
      <c r="D15" s="45" t="s">
        <v>183</v>
      </c>
      <c r="E15" s="44" t="s">
        <v>52</v>
      </c>
      <c r="F15" s="44" t="s">
        <v>147</v>
      </c>
      <c r="G15" s="46">
        <f>365*3</f>
        <v>1095</v>
      </c>
      <c r="H15" s="47">
        <f aca="true" t="shared" si="1" ref="H15:H20">IF(G15="","",J15+G15)</f>
        <v>44104</v>
      </c>
      <c r="I15" s="21" t="str">
        <f aca="true" ca="1" t="shared" si="2" ref="I15:I20">IF(TODAY()&gt;H15,"scaduta",IF(TODAY()&gt;H15-30,"in scadenza","OK"))</f>
        <v>OK</v>
      </c>
      <c r="J15" s="48">
        <v>43009</v>
      </c>
      <c r="K15" s="23"/>
    </row>
    <row r="16" spans="1:11" ht="33.75" customHeight="1">
      <c r="A16" s="11" t="s">
        <v>111</v>
      </c>
      <c r="B16" s="3" t="s">
        <v>114</v>
      </c>
      <c r="C16" s="3" t="s">
        <v>165</v>
      </c>
      <c r="D16" s="9" t="s">
        <v>123</v>
      </c>
      <c r="E16" s="3" t="s">
        <v>53</v>
      </c>
      <c r="F16" s="5" t="s">
        <v>147</v>
      </c>
      <c r="G16" s="29">
        <f>365*3</f>
        <v>1095</v>
      </c>
      <c r="H16" s="47">
        <f t="shared" si="1"/>
        <v>44195</v>
      </c>
      <c r="I16" s="21" t="str">
        <f ca="1" t="shared" si="2"/>
        <v>OK</v>
      </c>
      <c r="J16" s="22">
        <v>43100</v>
      </c>
      <c r="K16" s="55"/>
    </row>
    <row r="17" spans="1:11" ht="39" customHeight="1">
      <c r="A17" s="11" t="s">
        <v>142</v>
      </c>
      <c r="B17" s="3" t="s">
        <v>144</v>
      </c>
      <c r="C17" s="3" t="s">
        <v>165</v>
      </c>
      <c r="D17" s="9" t="s">
        <v>143</v>
      </c>
      <c r="E17" s="3" t="s">
        <v>197</v>
      </c>
      <c r="F17" s="5" t="s">
        <v>147</v>
      </c>
      <c r="G17" s="29">
        <f>365*3</f>
        <v>1095</v>
      </c>
      <c r="H17" s="20">
        <f t="shared" si="1"/>
        <v>44135</v>
      </c>
      <c r="I17" s="21" t="str">
        <f ca="1" t="shared" si="2"/>
        <v>OK</v>
      </c>
      <c r="J17" s="48">
        <v>43040</v>
      </c>
      <c r="K17" s="23"/>
    </row>
    <row r="18" spans="1:11" ht="42">
      <c r="A18" s="11" t="s">
        <v>62</v>
      </c>
      <c r="B18" s="3" t="s">
        <v>63</v>
      </c>
      <c r="C18" s="12" t="s">
        <v>20</v>
      </c>
      <c r="D18" s="9" t="s">
        <v>64</v>
      </c>
      <c r="E18" s="3" t="s">
        <v>65</v>
      </c>
      <c r="F18" s="5" t="s">
        <v>147</v>
      </c>
      <c r="G18" s="29">
        <v>365</v>
      </c>
      <c r="H18" s="20">
        <f t="shared" si="1"/>
        <v>43447</v>
      </c>
      <c r="I18" s="21" t="str">
        <f ca="1" t="shared" si="2"/>
        <v>OK</v>
      </c>
      <c r="J18" s="48">
        <v>43082</v>
      </c>
      <c r="K18" s="23" t="s">
        <v>200</v>
      </c>
    </row>
    <row r="19" spans="1:11" ht="42">
      <c r="A19" s="11" t="s">
        <v>62</v>
      </c>
      <c r="B19" s="3" t="s">
        <v>66</v>
      </c>
      <c r="C19" s="12" t="s">
        <v>20</v>
      </c>
      <c r="D19" s="9" t="s">
        <v>67</v>
      </c>
      <c r="E19" s="3" t="s">
        <v>68</v>
      </c>
      <c r="F19" s="3" t="s">
        <v>69</v>
      </c>
      <c r="G19" s="29">
        <v>365</v>
      </c>
      <c r="H19" s="20">
        <f t="shared" si="1"/>
        <v>43447</v>
      </c>
      <c r="I19" s="21" t="str">
        <f ca="1" t="shared" si="2"/>
        <v>OK</v>
      </c>
      <c r="J19" s="56">
        <v>43082</v>
      </c>
      <c r="K19" s="23"/>
    </row>
    <row r="20" spans="1:11" ht="40.5" hidden="1">
      <c r="A20" s="11" t="s">
        <v>62</v>
      </c>
      <c r="B20" s="3" t="s">
        <v>70</v>
      </c>
      <c r="C20" s="12" t="s">
        <v>20</v>
      </c>
      <c r="D20" s="9" t="s">
        <v>71</v>
      </c>
      <c r="E20" s="3" t="s">
        <v>159</v>
      </c>
      <c r="F20" s="3"/>
      <c r="G20" s="29">
        <v>365</v>
      </c>
      <c r="H20" s="20">
        <f t="shared" si="1"/>
        <v>365</v>
      </c>
      <c r="I20" s="21" t="str">
        <f ca="1" t="shared" si="2"/>
        <v>scaduta</v>
      </c>
      <c r="J20" s="22"/>
      <c r="K20" s="32" t="s">
        <v>163</v>
      </c>
    </row>
    <row r="21" spans="1:11" ht="44.25" customHeight="1">
      <c r="A21" s="11" t="s">
        <v>62</v>
      </c>
      <c r="B21" s="3" t="s">
        <v>72</v>
      </c>
      <c r="C21" s="12" t="s">
        <v>115</v>
      </c>
      <c r="D21" s="9" t="s">
        <v>73</v>
      </c>
      <c r="E21" s="3" t="s">
        <v>160</v>
      </c>
      <c r="F21" s="3"/>
      <c r="G21" s="29"/>
      <c r="H21" s="20">
        <f>IF(G21="","",#REF!+G21)</f>
      </c>
      <c r="I21" s="21" t="s">
        <v>169</v>
      </c>
      <c r="J21" s="21" t="s">
        <v>168</v>
      </c>
      <c r="K21" s="32" t="s">
        <v>163</v>
      </c>
    </row>
    <row r="22" spans="1:11" ht="31.5">
      <c r="A22" s="13" t="s">
        <v>129</v>
      </c>
      <c r="B22" s="3" t="s">
        <v>130</v>
      </c>
      <c r="C22" s="12" t="s">
        <v>131</v>
      </c>
      <c r="D22" s="9" t="s">
        <v>132</v>
      </c>
      <c r="E22" s="3" t="s">
        <v>133</v>
      </c>
      <c r="F22" s="3" t="s">
        <v>147</v>
      </c>
      <c r="G22" s="29">
        <f>365*3</f>
        <v>1095</v>
      </c>
      <c r="H22" s="20">
        <f>IF(G22="","",J22+G22)</f>
        <v>43158</v>
      </c>
      <c r="I22" s="21" t="str">
        <f ca="1">IF(TODAY()&gt;H22,"scaduta",IF(TODAY()&gt;H22-120,"in scadenza","OK"))</f>
        <v>scaduta</v>
      </c>
      <c r="J22" s="49">
        <v>42063</v>
      </c>
      <c r="K22" s="51" t="s">
        <v>196</v>
      </c>
    </row>
    <row r="23" spans="1:11" ht="31.5">
      <c r="A23" s="13" t="s">
        <v>129</v>
      </c>
      <c r="B23" s="3" t="s">
        <v>134</v>
      </c>
      <c r="C23" s="12" t="s">
        <v>141</v>
      </c>
      <c r="D23" s="9" t="s">
        <v>135</v>
      </c>
      <c r="E23" s="3" t="s">
        <v>133</v>
      </c>
      <c r="F23" s="3" t="s">
        <v>147</v>
      </c>
      <c r="G23" s="29">
        <f>365*3</f>
        <v>1095</v>
      </c>
      <c r="H23" s="20">
        <f>IF(G23="","",J23+G23)</f>
        <v>43742</v>
      </c>
      <c r="I23" s="21" t="str">
        <f ca="1">IF(TODAY()&gt;H23,"scaduta",IF(TODAY()&gt;H23-120,"in scadenza","OK"))</f>
        <v>OK</v>
      </c>
      <c r="J23" s="48">
        <v>42647</v>
      </c>
      <c r="K23" s="23" t="s">
        <v>193</v>
      </c>
    </row>
    <row r="24" spans="1:11" ht="31.5">
      <c r="A24" s="13" t="s">
        <v>136</v>
      </c>
      <c r="B24" s="3" t="s">
        <v>137</v>
      </c>
      <c r="C24" s="12" t="s">
        <v>138</v>
      </c>
      <c r="D24" s="9" t="s">
        <v>170</v>
      </c>
      <c r="E24" s="3" t="s">
        <v>133</v>
      </c>
      <c r="F24" s="3" t="s">
        <v>147</v>
      </c>
      <c r="G24" s="29">
        <v>365</v>
      </c>
      <c r="H24" s="20">
        <f>IF(G24="","",J24+G24)</f>
        <v>43259</v>
      </c>
      <c r="I24" s="21" t="str">
        <f ca="1">IF(TODAY()&gt;H24,"scaduta",IF(TODAY()&gt;H24-30,"in scadenza","OK"))</f>
        <v>in scadenza</v>
      </c>
      <c r="J24" s="22">
        <v>42894</v>
      </c>
      <c r="K24" s="23"/>
    </row>
    <row r="25" spans="1:11" ht="31.5">
      <c r="A25" s="13" t="s">
        <v>129</v>
      </c>
      <c r="B25" s="3" t="s">
        <v>192</v>
      </c>
      <c r="C25" s="12" t="s">
        <v>139</v>
      </c>
      <c r="D25" s="9" t="s">
        <v>186</v>
      </c>
      <c r="E25" s="3" t="s">
        <v>133</v>
      </c>
      <c r="F25" s="3" t="s">
        <v>147</v>
      </c>
      <c r="G25" s="29">
        <f>5*365</f>
        <v>1825</v>
      </c>
      <c r="H25" s="20">
        <f>IF(G25="","",J25+G25)</f>
        <v>44530</v>
      </c>
      <c r="I25" s="21" t="str">
        <f ca="1">IF(TODAY()&gt;H25,"scaduta",IF(TODAY()&gt;H25-30,"in scadenza","OK"))</f>
        <v>OK</v>
      </c>
      <c r="J25" s="48">
        <v>42705</v>
      </c>
      <c r="K25" s="32"/>
    </row>
    <row r="26" spans="1:11" ht="31.5">
      <c r="A26" s="13" t="s">
        <v>129</v>
      </c>
      <c r="B26" s="3" t="s">
        <v>140</v>
      </c>
      <c r="C26" s="12" t="s">
        <v>20</v>
      </c>
      <c r="D26" s="9" t="s">
        <v>7</v>
      </c>
      <c r="E26" s="3" t="s">
        <v>133</v>
      </c>
      <c r="F26" s="3" t="s">
        <v>147</v>
      </c>
      <c r="G26" s="29">
        <v>365</v>
      </c>
      <c r="H26" s="20">
        <f>J26+365</f>
        <v>43435</v>
      </c>
      <c r="I26" s="21" t="str">
        <f ca="1">IF(TODAY()&gt;H26,"scaduta",IF(TODAY()&gt;H26-30,"in scadenza","OK"))</f>
        <v>OK</v>
      </c>
      <c r="J26" s="22">
        <v>43070</v>
      </c>
      <c r="K26" s="53" t="s">
        <v>198</v>
      </c>
    </row>
    <row r="27" spans="1:11" ht="42">
      <c r="A27" s="13" t="s">
        <v>129</v>
      </c>
      <c r="B27" s="3" t="s">
        <v>8</v>
      </c>
      <c r="C27" s="12" t="s">
        <v>9</v>
      </c>
      <c r="D27" s="9" t="s">
        <v>10</v>
      </c>
      <c r="E27" s="3" t="s">
        <v>133</v>
      </c>
      <c r="F27" s="3" t="s">
        <v>147</v>
      </c>
      <c r="G27" s="29">
        <f>5*365</f>
        <v>1825</v>
      </c>
      <c r="H27" s="20">
        <f>IF(G27="","",J27+G27)</f>
        <v>44545</v>
      </c>
      <c r="I27" s="21" t="str">
        <f ca="1">IF(TODAY()&gt;H27,"scaduta",IF(TODAY()&gt;H27-30,"in scadenza","OK"))</f>
        <v>OK</v>
      </c>
      <c r="J27" s="48">
        <v>42720</v>
      </c>
      <c r="K27" s="52" t="s">
        <v>194</v>
      </c>
    </row>
    <row r="28" spans="1:11" ht="33.75">
      <c r="A28" s="13" t="s">
        <v>129</v>
      </c>
      <c r="B28" s="3" t="s">
        <v>11</v>
      </c>
      <c r="C28" s="12" t="s">
        <v>9</v>
      </c>
      <c r="D28" s="9" t="s">
        <v>12</v>
      </c>
      <c r="E28" s="3" t="s">
        <v>133</v>
      </c>
      <c r="F28" s="3" t="s">
        <v>147</v>
      </c>
      <c r="G28" s="29">
        <f>5*365</f>
        <v>1825</v>
      </c>
      <c r="H28" s="20"/>
      <c r="I28" s="21" t="s">
        <v>166</v>
      </c>
      <c r="J28" s="22" t="s">
        <v>185</v>
      </c>
      <c r="K28" s="33" t="s">
        <v>158</v>
      </c>
    </row>
    <row r="29" spans="1:11" ht="30">
      <c r="A29" s="13" t="s">
        <v>129</v>
      </c>
      <c r="B29" s="3" t="s">
        <v>13</v>
      </c>
      <c r="C29" s="12" t="s">
        <v>9</v>
      </c>
      <c r="D29" s="9" t="s">
        <v>12</v>
      </c>
      <c r="E29" s="3" t="s">
        <v>133</v>
      </c>
      <c r="F29" s="3" t="s">
        <v>147</v>
      </c>
      <c r="G29" s="29">
        <f>5*365</f>
        <v>1825</v>
      </c>
      <c r="H29" s="20">
        <f aca="true" t="shared" si="3" ref="H29:H34">IF(G29="","",J29+G29)</f>
        <v>44479</v>
      </c>
      <c r="I29" s="21" t="str">
        <f ca="1">IF(TODAY()&gt;H29,"scaduta",IF(TODAY()&gt;H29-30,"in scadenza","OK"))</f>
        <v>OK</v>
      </c>
      <c r="J29" s="50">
        <v>42654</v>
      </c>
      <c r="K29" s="23" t="s">
        <v>195</v>
      </c>
    </row>
    <row r="30" spans="1:11" ht="30">
      <c r="A30" s="13" t="s">
        <v>129</v>
      </c>
      <c r="B30" s="3" t="s">
        <v>14</v>
      </c>
      <c r="C30" s="12" t="s">
        <v>9</v>
      </c>
      <c r="D30" s="9" t="s">
        <v>12</v>
      </c>
      <c r="E30" s="3" t="s">
        <v>133</v>
      </c>
      <c r="F30" s="3" t="s">
        <v>147</v>
      </c>
      <c r="G30" s="29">
        <f>5*365</f>
        <v>1825</v>
      </c>
      <c r="H30" s="20">
        <f t="shared" si="3"/>
        <v>43110</v>
      </c>
      <c r="I30" s="21" t="str">
        <f ca="1">IF(TODAY()&gt;H30,"scaduta",IF(TODAY()&gt;H30-180,"in scadenza","OK"))</f>
        <v>scaduta</v>
      </c>
      <c r="J30" s="49">
        <v>41285</v>
      </c>
      <c r="K30" s="51" t="s">
        <v>196</v>
      </c>
    </row>
    <row r="31" spans="1:11" ht="24" customHeight="1">
      <c r="A31" s="14" t="s">
        <v>74</v>
      </c>
      <c r="B31" s="3" t="s">
        <v>0</v>
      </c>
      <c r="C31" s="12" t="s">
        <v>19</v>
      </c>
      <c r="D31" s="9" t="s">
        <v>1</v>
      </c>
      <c r="E31" s="3" t="s">
        <v>2</v>
      </c>
      <c r="F31" s="3" t="s">
        <v>3</v>
      </c>
      <c r="G31" s="29">
        <f>365/2</f>
        <v>182.5</v>
      </c>
      <c r="H31" s="20">
        <f t="shared" si="3"/>
        <v>42917.5</v>
      </c>
      <c r="I31" s="21" t="s">
        <v>146</v>
      </c>
      <c r="J31" s="22">
        <v>42735</v>
      </c>
      <c r="K31" s="32" t="s">
        <v>180</v>
      </c>
    </row>
    <row r="32" spans="1:11" ht="30">
      <c r="A32" s="14" t="s">
        <v>4</v>
      </c>
      <c r="B32" s="3" t="s">
        <v>5</v>
      </c>
      <c r="C32" s="12" t="s">
        <v>20</v>
      </c>
      <c r="D32" s="9" t="s">
        <v>79</v>
      </c>
      <c r="E32" s="3" t="s">
        <v>80</v>
      </c>
      <c r="F32" s="1" t="s">
        <v>3</v>
      </c>
      <c r="G32" s="29">
        <v>365</v>
      </c>
      <c r="H32" s="20">
        <f t="shared" si="3"/>
        <v>365</v>
      </c>
      <c r="I32" s="21" t="s">
        <v>146</v>
      </c>
      <c r="J32" s="22"/>
      <c r="K32" s="32" t="s">
        <v>180</v>
      </c>
    </row>
    <row r="33" spans="1:11" ht="60.75">
      <c r="A33" s="15" t="s">
        <v>81</v>
      </c>
      <c r="B33" s="3" t="s">
        <v>82</v>
      </c>
      <c r="C33" s="12" t="s">
        <v>83</v>
      </c>
      <c r="D33" s="9" t="s">
        <v>84</v>
      </c>
      <c r="E33" s="3" t="s">
        <v>26</v>
      </c>
      <c r="F33" s="3" t="s">
        <v>86</v>
      </c>
      <c r="G33" s="29">
        <f>365*2</f>
        <v>730</v>
      </c>
      <c r="H33" s="20">
        <f t="shared" si="3"/>
        <v>730</v>
      </c>
      <c r="I33" s="21" t="s">
        <v>146</v>
      </c>
      <c r="J33" s="22"/>
      <c r="K33" s="32" t="s">
        <v>171</v>
      </c>
    </row>
    <row r="34" spans="1:11" ht="39" customHeight="1">
      <c r="A34" s="15" t="s">
        <v>81</v>
      </c>
      <c r="B34" s="3" t="s">
        <v>87</v>
      </c>
      <c r="C34" s="12" t="s">
        <v>118</v>
      </c>
      <c r="D34" s="9" t="s">
        <v>88</v>
      </c>
      <c r="E34" s="3" t="s">
        <v>201</v>
      </c>
      <c r="F34" s="3" t="s">
        <v>86</v>
      </c>
      <c r="G34" s="29">
        <v>428</v>
      </c>
      <c r="H34" s="20">
        <f t="shared" si="3"/>
        <v>42944</v>
      </c>
      <c r="I34" s="21" t="s">
        <v>146</v>
      </c>
      <c r="J34" s="48">
        <v>42516</v>
      </c>
      <c r="K34" s="32" t="s">
        <v>203</v>
      </c>
    </row>
    <row r="35" spans="1:11" ht="51">
      <c r="A35" s="16" t="s">
        <v>89</v>
      </c>
      <c r="B35" s="3" t="s">
        <v>90</v>
      </c>
      <c r="C35" s="12" t="s">
        <v>110</v>
      </c>
      <c r="D35" s="9" t="s">
        <v>91</v>
      </c>
      <c r="E35" s="3" t="s">
        <v>177</v>
      </c>
      <c r="F35" s="3" t="s">
        <v>85</v>
      </c>
      <c r="G35" s="29"/>
      <c r="H35" s="20"/>
      <c r="I35" s="21" t="s">
        <v>181</v>
      </c>
      <c r="J35" s="22"/>
      <c r="K35" s="32" t="s">
        <v>172</v>
      </c>
    </row>
    <row r="36" spans="1:11" ht="51">
      <c r="A36" s="16" t="s">
        <v>89</v>
      </c>
      <c r="B36" s="3" t="s">
        <v>92</v>
      </c>
      <c r="C36" s="12" t="s">
        <v>93</v>
      </c>
      <c r="D36" s="9" t="s">
        <v>91</v>
      </c>
      <c r="E36" s="3" t="s">
        <v>177</v>
      </c>
      <c r="F36" s="3" t="s">
        <v>85</v>
      </c>
      <c r="G36" s="29"/>
      <c r="H36" s="20"/>
      <c r="I36" s="21" t="s">
        <v>181</v>
      </c>
      <c r="J36" s="22"/>
      <c r="K36" s="32" t="s">
        <v>172</v>
      </c>
    </row>
    <row r="37" spans="1:11" ht="40.5">
      <c r="A37" s="16" t="s">
        <v>97</v>
      </c>
      <c r="B37" s="3" t="s">
        <v>175</v>
      </c>
      <c r="C37" s="12" t="s">
        <v>93</v>
      </c>
      <c r="D37" s="9" t="s">
        <v>91</v>
      </c>
      <c r="E37" s="3" t="s">
        <v>176</v>
      </c>
      <c r="F37" s="3"/>
      <c r="G37" s="29"/>
      <c r="H37" s="20"/>
      <c r="I37" s="21" t="s">
        <v>181</v>
      </c>
      <c r="J37" s="22"/>
      <c r="K37" s="32" t="s">
        <v>172</v>
      </c>
    </row>
    <row r="38" spans="1:11" ht="40.5">
      <c r="A38" s="16" t="s">
        <v>97</v>
      </c>
      <c r="B38" s="3" t="s">
        <v>98</v>
      </c>
      <c r="C38" s="12" t="s">
        <v>99</v>
      </c>
      <c r="D38" s="9" t="s">
        <v>91</v>
      </c>
      <c r="E38" s="3" t="s">
        <v>176</v>
      </c>
      <c r="F38" s="3"/>
      <c r="G38" s="29"/>
      <c r="H38" s="20"/>
      <c r="I38" s="21" t="s">
        <v>181</v>
      </c>
      <c r="J38" s="22"/>
      <c r="K38" s="32" t="s">
        <v>172</v>
      </c>
    </row>
    <row r="39" spans="1:11" ht="40.5">
      <c r="A39" s="16" t="s">
        <v>100</v>
      </c>
      <c r="B39" s="3" t="s">
        <v>178</v>
      </c>
      <c r="C39" s="12" t="s">
        <v>99</v>
      </c>
      <c r="D39" s="9" t="s">
        <v>91</v>
      </c>
      <c r="E39" s="3" t="s">
        <v>176</v>
      </c>
      <c r="F39" s="3"/>
      <c r="G39" s="29"/>
      <c r="H39" s="20"/>
      <c r="I39" s="21" t="s">
        <v>181</v>
      </c>
      <c r="J39" s="22"/>
      <c r="K39" s="32" t="s">
        <v>172</v>
      </c>
    </row>
    <row r="40" spans="1:11" ht="47.25" customHeight="1">
      <c r="A40" s="16" t="s">
        <v>94</v>
      </c>
      <c r="B40" s="3" t="s">
        <v>95</v>
      </c>
      <c r="C40" s="12" t="s">
        <v>126</v>
      </c>
      <c r="D40" s="9" t="s">
        <v>96</v>
      </c>
      <c r="E40" s="3" t="s">
        <v>173</v>
      </c>
      <c r="F40" s="3" t="s">
        <v>6</v>
      </c>
      <c r="G40" s="29"/>
      <c r="H40" s="20"/>
      <c r="I40" s="21" t="s">
        <v>146</v>
      </c>
      <c r="J40" s="22"/>
      <c r="K40" s="32" t="s">
        <v>174</v>
      </c>
    </row>
    <row r="41" spans="1:11" ht="60.75">
      <c r="A41" s="17" t="s">
        <v>101</v>
      </c>
      <c r="B41" s="3" t="s">
        <v>102</v>
      </c>
      <c r="C41" s="12" t="s">
        <v>93</v>
      </c>
      <c r="D41" s="9" t="s">
        <v>103</v>
      </c>
      <c r="E41" s="3" t="s">
        <v>104</v>
      </c>
      <c r="F41" s="3" t="s">
        <v>105</v>
      </c>
      <c r="G41" s="29">
        <v>730</v>
      </c>
      <c r="H41" s="20">
        <f>IF(G41="","",J41+G41)</f>
        <v>43119</v>
      </c>
      <c r="I41" s="21" t="str">
        <f ca="1">IF(TODAY()&gt;H41,"scaduta",IF(TODAY()&gt;H41-30,"in scadenza","OK"))</f>
        <v>scaduta</v>
      </c>
      <c r="J41" s="49">
        <v>42389</v>
      </c>
      <c r="K41" s="57" t="s">
        <v>202</v>
      </c>
    </row>
    <row r="42" spans="1:11" ht="30">
      <c r="A42" s="17" t="s">
        <v>106</v>
      </c>
      <c r="B42" s="3" t="s">
        <v>106</v>
      </c>
      <c r="C42" s="12" t="s">
        <v>107</v>
      </c>
      <c r="D42" s="9" t="s">
        <v>75</v>
      </c>
      <c r="E42" s="3" t="s">
        <v>108</v>
      </c>
      <c r="F42" s="3" t="s">
        <v>128</v>
      </c>
      <c r="G42" s="29"/>
      <c r="H42" s="20">
        <f>IF(G42="","",J42+G42)</f>
      </c>
      <c r="I42" s="21" t="s">
        <v>146</v>
      </c>
      <c r="J42" s="22"/>
      <c r="K42" s="23" t="s">
        <v>179</v>
      </c>
    </row>
    <row r="43" spans="1:11" ht="20.25">
      <c r="A43" s="17" t="s">
        <v>76</v>
      </c>
      <c r="B43" s="3" t="s">
        <v>77</v>
      </c>
      <c r="C43" s="12" t="s">
        <v>118</v>
      </c>
      <c r="D43" s="9" t="s">
        <v>78</v>
      </c>
      <c r="E43" s="3" t="s">
        <v>108</v>
      </c>
      <c r="F43" s="3" t="s">
        <v>167</v>
      </c>
      <c r="G43" s="29">
        <f>365/2</f>
        <v>182.5</v>
      </c>
      <c r="H43" s="20">
        <f>IF(G43="","",J43+G43)</f>
        <v>182.5</v>
      </c>
      <c r="I43" s="21" t="s">
        <v>146</v>
      </c>
      <c r="J43" s="22"/>
      <c r="K43" s="23" t="s">
        <v>179</v>
      </c>
    </row>
    <row r="44" spans="1:11" ht="30">
      <c r="A44" s="17" t="s">
        <v>109</v>
      </c>
      <c r="B44" s="3" t="s">
        <v>23</v>
      </c>
      <c r="C44" s="3" t="s">
        <v>24</v>
      </c>
      <c r="D44" s="10" t="s">
        <v>15</v>
      </c>
      <c r="E44" s="3" t="s">
        <v>25</v>
      </c>
      <c r="F44" s="5" t="s">
        <v>27</v>
      </c>
      <c r="G44" s="29"/>
      <c r="H44" s="20"/>
      <c r="I44" s="21" t="s">
        <v>146</v>
      </c>
      <c r="J44" s="22"/>
      <c r="K44" s="23" t="s">
        <v>154</v>
      </c>
    </row>
    <row r="45" ht="12">
      <c r="A45" s="6"/>
    </row>
    <row r="46" ht="11.25">
      <c r="C46" s="8"/>
    </row>
    <row r="47" ht="11.25">
      <c r="A47" s="7" t="s">
        <v>205</v>
      </c>
    </row>
  </sheetData>
  <sheetProtection/>
  <mergeCells count="1">
    <mergeCell ref="J1:K1"/>
  </mergeCells>
  <conditionalFormatting sqref="H18:H19 I21:J21 I22:I44 I5:I20">
    <cfRule type="cellIs" priority="1" dxfId="2" operator="equal" stopIfTrue="1">
      <formula>"scaduta"</formula>
    </cfRule>
    <cfRule type="cellIs" priority="2" dxfId="1" operator="equal" stopIfTrue="1">
      <formula>"OK"</formula>
    </cfRule>
    <cfRule type="cellIs" priority="3" dxfId="0" operator="equal" stopIfTrue="1">
      <formula>"in scadenza"</formula>
    </cfRule>
  </conditionalFormatting>
  <conditionalFormatting sqref="J1:J2">
    <cfRule type="cellIs" priority="4" dxfId="5" operator="equal" stopIfTrue="1">
      <formula>"ND"</formula>
    </cfRule>
  </conditionalFormatting>
  <conditionalFormatting sqref="K2">
    <cfRule type="cellIs" priority="5" dxfId="4" operator="equal" stopIfTrue="1">
      <formula>"OK"</formula>
    </cfRule>
    <cfRule type="cellIs" priority="6" dxfId="3" operator="equal" stopIfTrue="1">
      <formula>"da fare"</formula>
    </cfRule>
  </conditionalFormatting>
  <conditionalFormatting sqref="I3:I4">
    <cfRule type="cellIs" priority="7" dxfId="2" operator="equal" stopIfTrue="1">
      <formula>"scaduta"</formula>
    </cfRule>
    <cfRule type="cellIs" priority="8" dxfId="1" operator="equal" stopIfTrue="1">
      <formula>"OK"</formula>
    </cfRule>
    <cfRule type="cellIs" priority="9" dxfId="0" operator="equal" stopIfTrue="1">
      <formula>"in scadenza"</formula>
    </cfRule>
  </conditionalFormatting>
  <printOptions/>
  <pageMargins left="0.4330708661417323" right="0.2755905511811024" top="0.9055118110236221" bottom="0.6692913385826772" header="0.2362204724409449" footer="0.31496062992125984"/>
  <pageSetup horizontalDpi="300" verticalDpi="300" orientation="portrait" paperSize="9" scale="85" r:id="rId3"/>
  <headerFooter alignWithMargins="0">
    <oddHeader>&amp;LMod. RCO Rev.0 del 01/07/2009
A.R.AL. S.p.A.&amp;CSistema di Gestione Integrato
&amp;"Arial,Grassetto"Registrazione di Sorveglianza e misurazione
&amp;A&amp;R&amp;"Arial,Grassetto"&amp;12Mod.RCO</oddHeader>
    <oddFooter>&amp;L&amp;D
Firma: RSGI&amp;CARAL S.p.A.&amp;RPag.&amp;Pdi&amp;N</oddFooter>
  </headerFooter>
  <rowBreaks count="1" manualBreakCount="1">
    <brk id="2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Envisystem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Cardarelli</dc:creator>
  <cp:keywords/>
  <dc:description/>
  <cp:lastModifiedBy>Katja Avanzi</cp:lastModifiedBy>
  <cp:lastPrinted>2018-06-08T09:11:17Z</cp:lastPrinted>
  <dcterms:created xsi:type="dcterms:W3CDTF">2003-04-09T13:58:10Z</dcterms:created>
  <dcterms:modified xsi:type="dcterms:W3CDTF">2018-06-08T09:11:43Z</dcterms:modified>
  <cp:category/>
  <cp:version/>
  <cp:contentType/>
  <cp:contentStatus/>
</cp:coreProperties>
</file>