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dcaral\DATIARAL\Gare_Appalti_Contratti\2024\PROGRAMMAZIONE 2024-2025-2026\"/>
    </mc:Choice>
  </mc:AlternateContent>
  <xr:revisionPtr revIDLastSave="0" documentId="13_ncr:1_{D562BF59-FBC0-4BE0-8B19-0214B6A6DE0E}" xr6:coauthVersionLast="47" xr6:coauthVersionMax="47" xr10:uidLastSave="{00000000-0000-0000-0000-000000000000}"/>
  <bookViews>
    <workbookView xWindow="0" yWindow="0" windowWidth="28800" windowHeight="15600" firstSheet="3" activeTab="7" xr2:uid="{00000000-000D-0000-FFFF-FFFF00000000}"/>
  </bookViews>
  <sheets>
    <sheet name="SCHEDA A-LAVORI" sheetId="4" r:id="rId1"/>
    <sheet name="SCHEDA B- LAVORI" sheetId="5" r:id="rId2"/>
    <sheet name="SCHEDA C-LAVORI" sheetId="6" r:id="rId3"/>
    <sheet name="SCHEDA D-LAVORI" sheetId="7" r:id="rId4"/>
    <sheet name="SCHEDA E-LAVORI" sheetId="8" r:id="rId5"/>
    <sheet name="SCHEDA F -LAVORI" sheetId="9" r:id="rId6"/>
    <sheet name="SCHEDA G-BENI E SERVIZI" sheetId="1" r:id="rId7"/>
    <sheet name="SCHEDA H-BENI E SERVIZI" sheetId="2" r:id="rId8"/>
    <sheet name="SCHEDA I-BENI E SERVIZI" sheetId="3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7" l="1"/>
  <c r="D12" i="1"/>
  <c r="B12" i="1"/>
  <c r="C12" i="1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T10" i="7"/>
  <c r="T6" i="7"/>
  <c r="R12" i="7"/>
  <c r="Q12" i="7"/>
  <c r="P12" i="7"/>
  <c r="M32" i="6"/>
  <c r="N32" i="6"/>
  <c r="O32" i="6"/>
  <c r="P32" i="6"/>
  <c r="D11" i="4"/>
  <c r="C11" i="4"/>
  <c r="B11" i="4"/>
  <c r="U12" i="7"/>
  <c r="S12" i="7"/>
  <c r="E10" i="4"/>
  <c r="E9" i="4"/>
  <c r="E8" i="4"/>
  <c r="E7" i="4"/>
  <c r="E6" i="4"/>
  <c r="E5" i="4"/>
  <c r="E10" i="1"/>
  <c r="E9" i="1"/>
  <c r="E8" i="1"/>
  <c r="E7" i="1"/>
  <c r="E6" i="1"/>
  <c r="E5" i="1"/>
  <c r="V23" i="2"/>
  <c r="T23" i="2"/>
  <c r="S23" i="2"/>
  <c r="R23" i="2"/>
  <c r="Q23" i="2"/>
  <c r="T7" i="7" l="1"/>
  <c r="T8" i="7"/>
  <c r="T12" i="7" s="1"/>
  <c r="T9" i="7"/>
  <c r="E11" i="1"/>
  <c r="U23" i="2"/>
  <c r="E12" i="4"/>
  <c r="E11" i="4"/>
  <c r="E12" i="1"/>
</calcChain>
</file>

<file path=xl/sharedStrings.xml><?xml version="1.0" encoding="utf-8"?>
<sst xmlns="http://schemas.openxmlformats.org/spreadsheetml/2006/main" count="468" uniqueCount="208">
  <si>
    <t>Tipologia</t>
  </si>
  <si>
    <t>Importo</t>
  </si>
  <si>
    <t>Apporto di capitale privato
(9)</t>
  </si>
  <si>
    <t>Totale
(8)</t>
  </si>
  <si>
    <t>Costi su
annualità
successive</t>
  </si>
  <si>
    <t>Terzo anno</t>
  </si>
  <si>
    <t>Secondo anno</t>
  </si>
  <si>
    <t>Primo anno</t>
  </si>
  <si>
    <t>STIMA DEI COSTI DELL'ACQUISTO</t>
  </si>
  <si>
    <t>L'acquisto è
relativo a
nuovo
affidamento
di contratto in
essere</t>
  </si>
  <si>
    <t>Durata del
contratto</t>
  </si>
  <si>
    <t>DESCRIZIONE
DELL'ACQUISTO</t>
  </si>
  <si>
    <t>Settore</t>
  </si>
  <si>
    <t>Ambito
geografico di
esecuzione
dell'acquisto
(Regione/i)</t>
  </si>
  <si>
    <t>Acquisto
ricompreso
nell'importo
complessivo di un
lavoro o di altra
acquisizione
presente in
programmazione
di lavori,
forniture e servizi</t>
  </si>
  <si>
    <t>Annualità nella
quale si prevede
di dare avvio alla
procedura di
affidamento</t>
  </si>
  <si>
    <t>Prima
annualità del
primo
programma
nel quale
l'intervento è
stato inserito</t>
  </si>
  <si>
    <t>Codice fiscale
Amministrazione</t>
  </si>
  <si>
    <t>CODICE UNICO INTERVENTO - CUI</t>
  </si>
  <si>
    <t>CUP</t>
  </si>
  <si>
    <t>DESCRIZIONE ACQUISTO</t>
  </si>
  <si>
    <t>IMPORTO INTERVENTO</t>
  </si>
  <si>
    <t>LIVELLO DI PRIORITA'</t>
  </si>
  <si>
    <t>TIPOLOGIA RISORSE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</si>
  <si>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</si>
  <si>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</si>
  <si>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</si>
  <si>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</si>
  <si>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
ottobre 1990, n. 310, convertito, con modificazioni, dalla legge 22
dicembre 1990, n. 403</t>
  </si>
  <si>
    <t>Risorse derivanti da trasferimento di immobili</t>
  </si>
  <si>
    <t>ALTRO</t>
  </si>
  <si>
    <t>TOTALE</t>
  </si>
  <si>
    <t>PRIMO ANNO</t>
  </si>
  <si>
    <t>SECONDO ANNO</t>
  </si>
  <si>
    <t>TERZO ANNO</t>
  </si>
  <si>
    <t>Arco temporale di validità del programma</t>
  </si>
  <si>
    <t>DISPONIBILITA' FINANZIARIA</t>
  </si>
  <si>
    <t>IMPORTO TOTALE</t>
  </si>
  <si>
    <t>Il referente del programma (………........................………………)</t>
  </si>
  <si>
    <t>altra tipologia</t>
  </si>
  <si>
    <t>CUP
(1)</t>
  </si>
  <si>
    <t>descrizione opera</t>
  </si>
  <si>
    <t>Determinazioni dell'amministrazione</t>
  </si>
  <si>
    <t>Ambito di interesse dell'opera</t>
  </si>
  <si>
    <t>Elenco delle opere incompiute</t>
  </si>
  <si>
    <t>elenco delle opere incompiute</t>
  </si>
  <si>
    <t>Anno ultimo quadro economico approvato</t>
  </si>
  <si>
    <t>Importo complessivo dell'intervento (2)</t>
  </si>
  <si>
    <t>Importo complessivo lavori (2)</t>
  </si>
  <si>
    <t>oneri necessari per l'ultimazione dei lavori</t>
  </si>
  <si>
    <t>importo ultimo SAL</t>
  </si>
  <si>
    <t>percentuale avanzamento valori (3)</t>
  </si>
  <si>
    <t>Causa per la quale l'opera è incompiuta</t>
  </si>
  <si>
    <t>L'opera è attualmente fruibile, anche parzialemente, dalla collettività?</t>
  </si>
  <si>
    <t>Stato di realizzazione ex comma 2 art.1 DM 42/2013</t>
  </si>
  <si>
    <t>Possibile utilizzo ridimensionato dell'opera</t>
  </si>
  <si>
    <t>Destinazione d'uso</t>
  </si>
  <si>
    <t>Cessione a titolo di corrispettivo per la realizzazione di altra opera pubblica ai sensi dell'articolo 202 del codice?</t>
  </si>
  <si>
    <t>Vendita ovvero demolizione (4)</t>
  </si>
  <si>
    <t>Parte di infrastruttura di rete</t>
  </si>
  <si>
    <t>Il referente del programma</t>
  </si>
  <si>
    <t>(…...............)</t>
  </si>
  <si>
    <t>Elenco degli immobili disponibili art.202 del codice</t>
  </si>
  <si>
    <t>Codice univoco immobile (1)</t>
  </si>
  <si>
    <t>Riferimento CUI intervento (2)</t>
  </si>
  <si>
    <t>Riferimento CUP opera incompiuta (3)</t>
  </si>
  <si>
    <t>Descrizione immobile</t>
  </si>
  <si>
    <t>Codice ISTAT</t>
  </si>
  <si>
    <t>Reg</t>
  </si>
  <si>
    <t>Prov</t>
  </si>
  <si>
    <t>Com</t>
  </si>
  <si>
    <t>Localizzazione CODICE NUTS</t>
  </si>
  <si>
    <t>Trasferimento immobile a titolo di corrispettivo ex art.202 comma 1, lett.a) del codice</t>
  </si>
  <si>
    <t>Immobili disponibili</t>
  </si>
  <si>
    <t>Già incluso in programma di dismissione di cui all'art.27 del decreto- legge n. 201/2011 , convertito dalla legge n.214/2011</t>
  </si>
  <si>
    <t>Tipo disponibilità se immobile derivante da opera incompiuta di cui è dichiarata l'insussistenza dell'interesse</t>
  </si>
  <si>
    <t>Valore stimato</t>
  </si>
  <si>
    <t>(…..........)</t>
  </si>
  <si>
    <t xml:space="preserve">Numero intervento CUI </t>
  </si>
  <si>
    <t>Annualità nella quale si prevede dare avvio alla procedura di affidamento</t>
  </si>
  <si>
    <t>Settore e sottosettore intervento</t>
  </si>
  <si>
    <t>Descrizione dell'intervento</t>
  </si>
  <si>
    <t>Costi su annualità successive</t>
  </si>
  <si>
    <t>Scadenza temporale ultima per l'utilizzo dell'eventuale frazionamento derivante da contrazione di mutuo</t>
  </si>
  <si>
    <t xml:space="preserve">Codice univoco intervento CUI </t>
  </si>
  <si>
    <t>DESCRIZIONE INTERVENTO</t>
  </si>
  <si>
    <t>Responsabile unico del progetto</t>
  </si>
  <si>
    <t>Importo annualità</t>
  </si>
  <si>
    <t>Importo dell'intervento</t>
  </si>
  <si>
    <t>Finalità</t>
  </si>
  <si>
    <t>Livello di priorità</t>
  </si>
  <si>
    <t>Conformità urbanistica</t>
  </si>
  <si>
    <t>Verifica vincoli ambientali</t>
  </si>
  <si>
    <t>Livello di progettazione</t>
  </si>
  <si>
    <t>CENTRALE DI COMMITENZA O SOGGETTO AGGREGATORE AL QUALE SI INTENDE DELEGARE LA PROCEDURA DI AFFIDAMENTO</t>
  </si>
  <si>
    <t>Codice AUSA</t>
  </si>
  <si>
    <t>Denominazione</t>
  </si>
  <si>
    <t xml:space="preserve">Il referente del programma </t>
  </si>
  <si>
    <t>(….......................)</t>
  </si>
  <si>
    <t>SCHEDA A: PROGRAMMA TRIENNALE DELLE OPERE PUBBLICHE  2024/2025/2026
DELL'AMMINISTRAZIONE AZIENDA RIFIUTI ALESSANDRINA S.P.A.
QUADRO DELLE RISORSE NECESSARIE ALLA REALIZZAZIONE DEL PROGRAMMA</t>
  </si>
  <si>
    <t>Il referente del programma (Ing.Marco Rivolta)</t>
  </si>
  <si>
    <t>SCHEDA B: PROGRAMMA TRIENNALE DELLE OPERE PUBBLICHE 2024/2025/2026 
DELL'AMMINISTRAZIONE AZIENDA RIFIUTI ALESSANDRINA S.P.A.
ELENCO DELLE OPERE INCOMPIUTE</t>
  </si>
  <si>
    <t>SCHEDA C: TRIENNALE DEGLI ACQUISTI DI OPERE PUBBLICHE 2024/2025/2026 
DELL'AMMINISTRAZIONE AZIENDA RIFIUTI ALESSANDRINA S.P.A.
ELENCO DEGLI IMMOBILI DISPONIBILI</t>
  </si>
  <si>
    <t>SCHEDA D: PROGRAMMA TRIENNALE DELLE  OPERE PUBBLICHE 2024/2025/2026
DELL'AMMINISTRAZIONE AZIENDA RIFIUTI ALESSANDRINA S.P.A.
ELENCO DEGLI INTERVENTI DEL PROGRAMMA</t>
  </si>
  <si>
    <t>02021620063201900015</t>
  </si>
  <si>
    <t xml:space="preserve">Cod. Interno Amm.ne </t>
  </si>
  <si>
    <t xml:space="preserve">Codice CUP </t>
  </si>
  <si>
    <t xml:space="preserve">Responsabile unico del progetto </t>
  </si>
  <si>
    <t>Marco Rivolta</t>
  </si>
  <si>
    <t xml:space="preserve">Lotto funzionale </t>
  </si>
  <si>
    <t xml:space="preserve">Lotto complesso </t>
  </si>
  <si>
    <t>no</t>
  </si>
  <si>
    <t>si</t>
  </si>
  <si>
    <t>006</t>
  </si>
  <si>
    <t>006163/006013</t>
  </si>
  <si>
    <t>ITC18</t>
  </si>
  <si>
    <t>Capping discariche (Solero e Mugarone)</t>
  </si>
  <si>
    <t>Media</t>
  </si>
  <si>
    <t xml:space="preserve">STIMA DEI COSTI DELL'INTERVENTO </t>
  </si>
  <si>
    <t xml:space="preserve">Importo complessivo </t>
  </si>
  <si>
    <t xml:space="preserve">Valore degli eventuali immobili di cui alla scheda C collegati all'intervento </t>
  </si>
  <si>
    <t xml:space="preserve">Apporto di capitale privato </t>
  </si>
  <si>
    <t xml:space="preserve">Intervento aggiunto o variato a seguito di modifica programma </t>
  </si>
  <si>
    <t>007</t>
  </si>
  <si>
    <t>02021620063201900018</t>
  </si>
  <si>
    <t>006003</t>
  </si>
  <si>
    <t>Revamping linea 1</t>
  </si>
  <si>
    <t>massima</t>
  </si>
  <si>
    <t>02021620063202200081</t>
  </si>
  <si>
    <t>Realizzazione nuova isola ecologica comunale</t>
  </si>
  <si>
    <t>02021620063202400132</t>
  </si>
  <si>
    <t>Realizzazione centro del riuso</t>
  </si>
  <si>
    <t>02021620063202200083</t>
  </si>
  <si>
    <t>Rifacimento tetti eternit con relativa progettazione</t>
  </si>
  <si>
    <t>media</t>
  </si>
  <si>
    <t>02021620063202300127</t>
  </si>
  <si>
    <t>Lavori di decomissiong linea 1</t>
  </si>
  <si>
    <t>(Ing. Marco Rivolta)</t>
  </si>
  <si>
    <t>SCHEDA E: PROGRAMMA TRIENNALE DELLE OPERE PUBBLICHE 2024/2025/2026
DELL'AMMINISTRAZIONE AZIENDA RIFIUTI ALESSANDRINA S.P.A.
INTERVENTI RICOMPRESI NELL'ELENCO ANNUALE</t>
  </si>
  <si>
    <t xml:space="preserve">Motivo per il quale l'intervento
non è riproposto
</t>
  </si>
  <si>
    <t>SCHEDA F: TRIENNALE DELLE OPERE PUBBLICHE 2024/2025/2026
DELL'AMMINISTRAZIONE AZIENDA RIFIUTI ALESSANDRINA S.P.A.
ELENCO DEGLI INTERVENTI PRESENTI NELLA PRIMA ANNUALITA'
DEL PRECEDENTE PROGRAMMA TRIENNALE E NON RIPROPOSTI E NON AVVIATI</t>
  </si>
  <si>
    <t>ADN</t>
  </si>
  <si>
    <t>MIS</t>
  </si>
  <si>
    <t>DEOP</t>
  </si>
  <si>
    <t xml:space="preserve">INTERVENTO AGGIUNTO O VARIATO A SEGUITO DI MODIFICA  PROGRAMMA </t>
  </si>
  <si>
    <t>( Ing. Marco Rivolta)</t>
  </si>
  <si>
    <t xml:space="preserve">SCHEDA G: PROGRAMMA TRIENNALE DEGLI ACQUISTI DI FORNITURE E SERVIZI 2024/2025/2026
DELL'AMMINISTRAZIONE AZIENDA RIFIUTI ALESSANDRINA S.P.A.
QUADRO DELLE RISORSE NECESSARIE ALLA REALIZZAZIONE DEL PROGRAMMA </t>
  </si>
  <si>
    <t>Il referente del programma (Ing. Marco Rivolta)</t>
  </si>
  <si>
    <t>SCHEDA H: TRIENNALE DEGLI ACQUISTI DI FORNITURE E SERVIZI 2024/2025/2026
DELL'AMMINISTRAZIONE AZIENDA RIFIUTI ALESSANDRINA S.P.A.
ELENCO DEGLI ACQUISTI DEL PROGRAMMA</t>
  </si>
  <si>
    <t>SCHEDA I: TRIENNALE DEGLI ACQUISTI DI FORNITURE E SERVIZI 2024/2025/2026
DELL'AMMINISTRAZIONE AZIENDA RIFIUTI ALESSANDRINA S.P.A.
ELENCO DEGLI INTERVENTI PRESENTI NELLA PRIMA ANNUALITA'
DEL PRECEDENTE PROGRAMMA TRIENNALE E NON RIPROPOSTI E NON AVVIATI</t>
  </si>
  <si>
    <t xml:space="preserve">Numero
intervento CUI
</t>
  </si>
  <si>
    <t>02021620063202200094</t>
  </si>
  <si>
    <t xml:space="preserve">Codice CUP
</t>
  </si>
  <si>
    <t xml:space="preserve">CUI lavoro o
altra
acquisizione
nel cui
importo
complessivo
l'acquisto è
ricompreso
</t>
  </si>
  <si>
    <t>Lotto
funzionale</t>
  </si>
  <si>
    <t>Piemonte</t>
  </si>
  <si>
    <t>servizi</t>
  </si>
  <si>
    <t xml:space="preserve">CPV
</t>
  </si>
  <si>
    <t>90513000-6</t>
  </si>
  <si>
    <t>Servizio di gestione isola ecologica</t>
  </si>
  <si>
    <t xml:space="preserve">Livello di
priorità
</t>
  </si>
  <si>
    <t xml:space="preserve">Responsabile 
unico del
progetto </t>
  </si>
  <si>
    <t>CENTRALE Dl COMMITTENZA O
SOGGETTO AGGREGATORE AL
QUALE SI FARÀ RICORSO PER
L'ESPLETAMENTO DELLA
PROCEDURA Dl AFFIDAMENTO</t>
  </si>
  <si>
    <t xml:space="preserve">Acquisto aggiunto o
variato a seguito di
modifica programma
</t>
  </si>
  <si>
    <t>02021620063202300095</t>
  </si>
  <si>
    <t>02021620063</t>
  </si>
  <si>
    <t xml:space="preserve">si </t>
  </si>
  <si>
    <t>90430000-0</t>
  </si>
  <si>
    <t>Servizio di trasporto e smaltimento percolato vasche VP1,VP3 e vp4</t>
  </si>
  <si>
    <t>02021620063202400133</t>
  </si>
  <si>
    <t>02021620063202300102</t>
  </si>
  <si>
    <t>90512000-9</t>
  </si>
  <si>
    <t>Servizio di trasporto rifiuti presso destinazione 0-100 km</t>
  </si>
  <si>
    <t>02021620063202400134</t>
  </si>
  <si>
    <t>bassa</t>
  </si>
  <si>
    <t>02021620063202300103</t>
  </si>
  <si>
    <t>90513000-7</t>
  </si>
  <si>
    <t xml:space="preserve">Servizio di trattamento rifiuti verdi sfalci e potature </t>
  </si>
  <si>
    <t>02021620063202400135</t>
  </si>
  <si>
    <t>basso</t>
  </si>
  <si>
    <t>02021620063202400136</t>
  </si>
  <si>
    <t>65310000-9</t>
  </si>
  <si>
    <t>Fornitura energia elettrica</t>
  </si>
  <si>
    <t>02021620063202400137</t>
  </si>
  <si>
    <t>02021620063202400138</t>
  </si>
  <si>
    <t>02021620063202300110</t>
  </si>
  <si>
    <t>09134100-8</t>
  </si>
  <si>
    <t>fornitura gasolio per autotrazione</t>
  </si>
  <si>
    <t>02021620063202100055</t>
  </si>
  <si>
    <t>Smaltimento e/o valorizzazione termica R.U.I. proveniente da raccolta</t>
  </si>
  <si>
    <t>02021620063202300112</t>
  </si>
  <si>
    <t>90510000-6</t>
  </si>
  <si>
    <t>Servizio di recupero legno da RD</t>
  </si>
  <si>
    <t>02021620063202400139</t>
  </si>
  <si>
    <t>02021620063202400140</t>
  </si>
  <si>
    <t>02021620063202400141</t>
  </si>
  <si>
    <t>Servizio di trattamento dei rifiuti organici da RD ( FORSU)</t>
  </si>
  <si>
    <t>Direzione lavori e coordinatore sicurezza revamping linea 1</t>
  </si>
  <si>
    <t>unico</t>
  </si>
  <si>
    <t>servizio di progettazione definitiva ed esecutiva impianto trattamento FORSU</t>
  </si>
  <si>
    <t>02021620063202300128</t>
  </si>
  <si>
    <t>02021620063202200079</t>
  </si>
  <si>
    <t xml:space="preserve">mancato finanziamento PNRR
</t>
  </si>
  <si>
    <t xml:space="preserve">Totale
</t>
  </si>
  <si>
    <t>Ing. Marco Rivolta</t>
  </si>
  <si>
    <t>3. progetto esecutivo</t>
  </si>
  <si>
    <t>2.progetto di fattibilità tecnico-economica :"documento finale"</t>
  </si>
  <si>
    <t>1. progetto di fattibilità tecnico-economica:"documento di fattibilità delle alternative progettuali"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</si>
</sst>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4" xfId="0" applyFont="1" applyBorder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7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4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4" xfId="0" applyNumberFormat="1" applyBorder="1" applyAlignment="1">
      <alignment horizontal="center"/>
    </xf>
    <xf numFmtId="4" fontId="0" fillId="0" borderId="0" xfId="0" applyNumberFormat="1"/>
    <xf numFmtId="4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 wrapText="1"/>
    </xf>
    <xf numFmtId="49" fontId="0" fillId="0" borderId="4" xfId="0" applyNumberFormat="1" applyBorder="1"/>
    <xf numFmtId="4" fontId="0" fillId="0" borderId="4" xfId="0" applyNumberFormat="1" applyBorder="1"/>
    <xf numFmtId="49" fontId="3" fillId="0" borderId="4" xfId="0" applyNumberFormat="1" applyFont="1" applyBorder="1"/>
    <xf numFmtId="4" fontId="3" fillId="0" borderId="4" xfId="0" applyNumberFormat="1" applyFont="1" applyBorder="1" applyAlignment="1">
      <alignment wrapText="1"/>
    </xf>
    <xf numFmtId="4" fontId="0" fillId="0" borderId="6" xfId="0" applyNumberFormat="1" applyBorder="1" applyAlignment="1">
      <alignment wrapText="1"/>
    </xf>
    <xf numFmtId="49" fontId="0" fillId="2" borderId="4" xfId="0" applyNumberFormat="1" applyFill="1" applyBorder="1"/>
    <xf numFmtId="4" fontId="4" fillId="0" borderId="4" xfId="0" applyNumberFormat="1" applyFont="1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14" xfId="0" applyBorder="1"/>
    <xf numFmtId="49" fontId="0" fillId="0" borderId="14" xfId="0" applyNumberFormat="1" applyBorder="1"/>
    <xf numFmtId="49" fontId="0" fillId="0" borderId="0" xfId="0" applyNumberFormat="1"/>
    <xf numFmtId="0" fontId="3" fillId="0" borderId="9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CD4A1-2EE3-4FC3-B1D7-26CD06D512F3}">
  <sheetPr>
    <pageSetUpPr fitToPage="1"/>
  </sheetPr>
  <dimension ref="A1:E16"/>
  <sheetViews>
    <sheetView workbookViewId="0">
      <selection sqref="A1:E15"/>
    </sheetView>
  </sheetViews>
  <sheetFormatPr defaultRowHeight="15" x14ac:dyDescent="0.25"/>
  <cols>
    <col min="1" max="1" width="83.7109375" customWidth="1"/>
    <col min="2" max="2" width="28.28515625" customWidth="1"/>
    <col min="3" max="3" width="24.42578125" customWidth="1"/>
    <col min="4" max="4" width="31" customWidth="1"/>
    <col min="5" max="5" width="26.85546875" customWidth="1"/>
  </cols>
  <sheetData>
    <row r="1" spans="1:5" ht="76.5" customHeight="1" thickBot="1" x14ac:dyDescent="0.4">
      <c r="A1" s="42" t="s">
        <v>99</v>
      </c>
      <c r="B1" s="43"/>
      <c r="C1" s="43"/>
      <c r="D1" s="43"/>
      <c r="E1" s="44"/>
    </row>
    <row r="2" spans="1:5" ht="19.5" thickBot="1" x14ac:dyDescent="0.35">
      <c r="A2" s="45" t="s">
        <v>23</v>
      </c>
      <c r="B2" s="47" t="s">
        <v>35</v>
      </c>
      <c r="C2" s="48"/>
      <c r="D2" s="48"/>
      <c r="E2" s="49"/>
    </row>
    <row r="3" spans="1:5" ht="19.5" thickBot="1" x14ac:dyDescent="0.35">
      <c r="A3" s="46"/>
      <c r="B3" s="50" t="s">
        <v>36</v>
      </c>
      <c r="C3" s="51"/>
      <c r="D3" s="51"/>
      <c r="E3" s="52" t="s">
        <v>37</v>
      </c>
    </row>
    <row r="4" spans="1:5" ht="19.5" thickBot="1" x14ac:dyDescent="0.35">
      <c r="A4" s="46"/>
      <c r="B4" s="22" t="s">
        <v>32</v>
      </c>
      <c r="C4" s="22" t="s">
        <v>33</v>
      </c>
      <c r="D4" s="23" t="s">
        <v>34</v>
      </c>
      <c r="E4" s="53"/>
    </row>
    <row r="5" spans="1:5" ht="19.5" thickBot="1" x14ac:dyDescent="0.35">
      <c r="A5" s="6" t="s">
        <v>24</v>
      </c>
      <c r="B5" s="21">
        <v>266583.15999999997</v>
      </c>
      <c r="C5" s="21">
        <v>0</v>
      </c>
      <c r="D5" s="21">
        <v>0</v>
      </c>
      <c r="E5" s="21">
        <f>SUM(B5:D5)</f>
        <v>266583.15999999997</v>
      </c>
    </row>
    <row r="6" spans="1:5" ht="19.5" thickBot="1" x14ac:dyDescent="0.35">
      <c r="A6" s="6" t="s">
        <v>25</v>
      </c>
      <c r="B6" s="21">
        <v>0</v>
      </c>
      <c r="C6" s="21">
        <v>0</v>
      </c>
      <c r="D6" s="21">
        <v>0</v>
      </c>
      <c r="E6" s="21">
        <f t="shared" ref="E6:E12" si="0">SUM(B6:D6)</f>
        <v>0</v>
      </c>
    </row>
    <row r="7" spans="1:5" ht="19.5" thickBot="1" x14ac:dyDescent="0.35">
      <c r="A7" s="6" t="s">
        <v>26</v>
      </c>
      <c r="B7" s="21">
        <v>0</v>
      </c>
      <c r="C7" s="21">
        <v>0</v>
      </c>
      <c r="D7" s="21">
        <v>0</v>
      </c>
      <c r="E7" s="21">
        <f t="shared" si="0"/>
        <v>0</v>
      </c>
    </row>
    <row r="8" spans="1:5" ht="19.5" thickBot="1" x14ac:dyDescent="0.35">
      <c r="A8" s="6" t="s">
        <v>27</v>
      </c>
      <c r="B8" s="21">
        <v>0</v>
      </c>
      <c r="C8" s="21">
        <v>0</v>
      </c>
      <c r="D8" s="21">
        <v>0</v>
      </c>
      <c r="E8" s="21">
        <f t="shared" si="0"/>
        <v>0</v>
      </c>
    </row>
    <row r="9" spans="1:5" ht="56.25" customHeight="1" thickBot="1" x14ac:dyDescent="0.35">
      <c r="A9" s="7" t="s">
        <v>28</v>
      </c>
      <c r="B9" s="21">
        <v>0</v>
      </c>
      <c r="C9" s="21">
        <v>0</v>
      </c>
      <c r="D9" s="21">
        <v>0</v>
      </c>
      <c r="E9" s="21">
        <f t="shared" si="0"/>
        <v>0</v>
      </c>
    </row>
    <row r="10" spans="1:5" ht="19.5" thickBot="1" x14ac:dyDescent="0.35">
      <c r="A10" s="6" t="s">
        <v>29</v>
      </c>
      <c r="B10" s="21">
        <v>0</v>
      </c>
      <c r="C10" s="21">
        <v>0</v>
      </c>
      <c r="D10" s="21">
        <v>0</v>
      </c>
      <c r="E10" s="21">
        <f t="shared" si="0"/>
        <v>0</v>
      </c>
    </row>
    <row r="11" spans="1:5" ht="19.5" thickBot="1" x14ac:dyDescent="0.35">
      <c r="A11" s="6" t="s">
        <v>39</v>
      </c>
      <c r="B11" s="21">
        <f>250000+3000000+500000+200000+800000+300000</f>
        <v>5050000</v>
      </c>
      <c r="C11" s="21">
        <f>300000+7000000+133416.84+150000+100000</f>
        <v>7683416.8399999999</v>
      </c>
      <c r="D11" s="21">
        <f>250000+5000000</f>
        <v>5250000</v>
      </c>
      <c r="E11" s="21">
        <f t="shared" si="0"/>
        <v>17983416.84</v>
      </c>
    </row>
    <row r="12" spans="1:5" ht="21.75" thickBot="1" x14ac:dyDescent="0.4">
      <c r="A12" s="12" t="s">
        <v>31</v>
      </c>
      <c r="B12" s="35">
        <v>6316583.1600000001</v>
      </c>
      <c r="C12" s="35">
        <v>11683416.84</v>
      </c>
      <c r="D12" s="35">
        <v>250000</v>
      </c>
      <c r="E12" s="35">
        <f t="shared" si="0"/>
        <v>18250000</v>
      </c>
    </row>
    <row r="13" spans="1:5" x14ac:dyDescent="0.25">
      <c r="A13" s="1"/>
    </row>
    <row r="14" spans="1:5" x14ac:dyDescent="0.25">
      <c r="A14" s="1"/>
    </row>
    <row r="15" spans="1:5" x14ac:dyDescent="0.25">
      <c r="A15" s="1"/>
      <c r="D15" s="14" t="s">
        <v>100</v>
      </c>
      <c r="E15" s="14"/>
    </row>
    <row r="16" spans="1:5" x14ac:dyDescent="0.25">
      <c r="A16" s="1"/>
    </row>
  </sheetData>
  <mergeCells count="5">
    <mergeCell ref="A1:E1"/>
    <mergeCell ref="A2:A4"/>
    <mergeCell ref="B2:E2"/>
    <mergeCell ref="B3:D3"/>
    <mergeCell ref="E3:E4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021B7-1E15-49EE-9423-8441CA833AC8}">
  <sheetPr>
    <pageSetUpPr fitToPage="1"/>
  </sheetPr>
  <dimension ref="A1:S32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20.42578125" customWidth="1"/>
    <col min="3" max="3" width="25.7109375" customWidth="1"/>
    <col min="4" max="4" width="14.5703125" customWidth="1"/>
    <col min="5" max="5" width="11.28515625" customWidth="1"/>
    <col min="7" max="7" width="13" customWidth="1"/>
    <col min="8" max="8" width="11.28515625" customWidth="1"/>
    <col min="10" max="10" width="18" customWidth="1"/>
    <col min="11" max="11" width="16.42578125" customWidth="1"/>
    <col min="12" max="12" width="21.140625" customWidth="1"/>
    <col min="13" max="13" width="15" customWidth="1"/>
    <col min="14" max="14" width="13.42578125" customWidth="1"/>
    <col min="15" max="15" width="12.7109375" customWidth="1"/>
    <col min="16" max="16" width="25.5703125" customWidth="1"/>
    <col min="17" max="17" width="12.5703125" customWidth="1"/>
    <col min="18" max="18" width="13.7109375" customWidth="1"/>
    <col min="19" max="19" width="0.140625" customWidth="1"/>
  </cols>
  <sheetData>
    <row r="1" spans="1:19" ht="84" customHeight="1" thickBot="1" x14ac:dyDescent="0.4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s="19" customFormat="1" ht="16.5" customHeight="1" thickBot="1" x14ac:dyDescent="0.3">
      <c r="A2" s="19" t="s">
        <v>45</v>
      </c>
      <c r="B2" s="60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0"/>
    </row>
    <row r="3" spans="1:19" x14ac:dyDescent="0.25">
      <c r="A3" s="54" t="s">
        <v>40</v>
      </c>
      <c r="B3" s="54" t="s">
        <v>41</v>
      </c>
      <c r="C3" s="54" t="s">
        <v>42</v>
      </c>
      <c r="D3" s="54" t="s">
        <v>43</v>
      </c>
      <c r="E3" s="54" t="s">
        <v>46</v>
      </c>
      <c r="F3" s="54" t="s">
        <v>47</v>
      </c>
      <c r="G3" s="54" t="s">
        <v>48</v>
      </c>
      <c r="H3" s="54" t="s">
        <v>49</v>
      </c>
      <c r="I3" s="54" t="s">
        <v>50</v>
      </c>
      <c r="J3" s="54" t="s">
        <v>51</v>
      </c>
      <c r="K3" s="54" t="s">
        <v>52</v>
      </c>
      <c r="L3" s="54" t="s">
        <v>53</v>
      </c>
      <c r="M3" s="54" t="s">
        <v>54</v>
      </c>
      <c r="N3" s="54" t="s">
        <v>55</v>
      </c>
      <c r="O3" s="54" t="s">
        <v>56</v>
      </c>
      <c r="P3" s="54" t="s">
        <v>57</v>
      </c>
      <c r="Q3" s="59" t="s">
        <v>58</v>
      </c>
      <c r="R3" s="59" t="s">
        <v>59</v>
      </c>
      <c r="S3" s="15"/>
    </row>
    <row r="4" spans="1:19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5"/>
    </row>
    <row r="5" spans="1:19" ht="15.75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61"/>
    </row>
    <row r="6" spans="1:19" ht="27" customHeight="1" thickBot="1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61"/>
    </row>
    <row r="7" spans="1:19" ht="15.75" thickBot="1" x14ac:dyDescent="0.3">
      <c r="A7" s="16"/>
      <c r="B7" s="16"/>
      <c r="C7" s="17"/>
      <c r="D7" s="17"/>
      <c r="E7" s="16"/>
      <c r="F7" s="16"/>
      <c r="G7" s="16"/>
      <c r="H7" s="16"/>
      <c r="I7" s="16"/>
      <c r="J7" s="17"/>
      <c r="K7" s="17"/>
      <c r="L7" s="16"/>
      <c r="M7" s="18"/>
      <c r="N7" s="16"/>
      <c r="O7" s="17"/>
      <c r="P7" s="16"/>
      <c r="Q7" s="16"/>
      <c r="R7" s="16"/>
    </row>
    <row r="8" spans="1:19" x14ac:dyDescent="0.25">
      <c r="A8" s="38"/>
    </row>
    <row r="18" spans="15:19" x14ac:dyDescent="0.25">
      <c r="O18" t="s">
        <v>60</v>
      </c>
    </row>
    <row r="19" spans="15:19" x14ac:dyDescent="0.25">
      <c r="O19" t="s">
        <v>61</v>
      </c>
    </row>
    <row r="32" spans="15:19" x14ac:dyDescent="0.25">
      <c r="Q32" s="10"/>
      <c r="R32" s="10"/>
      <c r="S32" s="10"/>
    </row>
  </sheetData>
  <mergeCells count="21">
    <mergeCell ref="A1:S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Q3:Q6"/>
    <mergeCell ref="R3:R6"/>
    <mergeCell ref="B2:R2"/>
    <mergeCell ref="P3:P6"/>
    <mergeCell ref="S5:S6"/>
    <mergeCell ref="J3:J6"/>
    <mergeCell ref="K3:K6"/>
    <mergeCell ref="L3:L6"/>
    <mergeCell ref="M3:M6"/>
    <mergeCell ref="N3:N6"/>
    <mergeCell ref="O3:O6"/>
  </mergeCells>
  <pageMargins left="0.7" right="0.7" top="0.75" bottom="0.75" header="0.3" footer="0.3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87BF8-1366-4654-8195-8FE423869556}">
  <sheetPr>
    <pageSetUpPr fitToPage="1"/>
  </sheetPr>
  <dimension ref="A1:P40"/>
  <sheetViews>
    <sheetView workbookViewId="0">
      <selection activeCell="E26" sqref="E26"/>
    </sheetView>
  </sheetViews>
  <sheetFormatPr defaultRowHeight="15" x14ac:dyDescent="0.25"/>
  <cols>
    <col min="2" max="2" width="12.7109375" customWidth="1"/>
    <col min="3" max="3" width="12.42578125" customWidth="1"/>
    <col min="4" max="4" width="20.140625" customWidth="1"/>
    <col min="6" max="6" width="10.28515625" customWidth="1"/>
    <col min="8" max="8" width="14" customWidth="1"/>
    <col min="9" max="9" width="20.5703125" customWidth="1"/>
    <col min="10" max="10" width="11.5703125" customWidth="1"/>
    <col min="11" max="11" width="27.5703125" customWidth="1"/>
    <col min="12" max="12" width="26.5703125" customWidth="1"/>
  </cols>
  <sheetData>
    <row r="1" spans="1:16" ht="78" customHeight="1" thickBot="1" x14ac:dyDescent="0.4">
      <c r="A1" s="56" t="s">
        <v>102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ht="21.75" customHeight="1" thickBot="1" x14ac:dyDescent="0.3">
      <c r="A2" s="62" t="s">
        <v>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6" ht="15" customHeight="1" x14ac:dyDescent="0.25">
      <c r="A3" s="54" t="s">
        <v>63</v>
      </c>
      <c r="B3" s="54" t="s">
        <v>64</v>
      </c>
      <c r="C3" s="54" t="s">
        <v>65</v>
      </c>
      <c r="D3" s="54" t="s">
        <v>66</v>
      </c>
      <c r="E3" s="65" t="s">
        <v>67</v>
      </c>
      <c r="F3" s="66"/>
      <c r="G3" s="66"/>
      <c r="H3" s="54" t="s">
        <v>71</v>
      </c>
      <c r="I3" s="54" t="s">
        <v>72</v>
      </c>
      <c r="J3" s="54" t="s">
        <v>73</v>
      </c>
      <c r="K3" s="54" t="s">
        <v>74</v>
      </c>
      <c r="L3" s="54" t="s">
        <v>75</v>
      </c>
      <c r="M3" s="65" t="s">
        <v>76</v>
      </c>
      <c r="N3" s="66"/>
      <c r="O3" s="66"/>
      <c r="P3" s="69"/>
    </row>
    <row r="4" spans="1:16" ht="15.75" thickBot="1" x14ac:dyDescent="0.3">
      <c r="A4" s="54"/>
      <c r="B4" s="54"/>
      <c r="C4" s="54"/>
      <c r="D4" s="54"/>
      <c r="E4" s="67"/>
      <c r="F4" s="68"/>
      <c r="G4" s="68"/>
      <c r="H4" s="54"/>
      <c r="I4" s="54"/>
      <c r="J4" s="54"/>
      <c r="K4" s="54"/>
      <c r="L4" s="54"/>
      <c r="M4" s="67"/>
      <c r="N4" s="68"/>
      <c r="O4" s="68"/>
      <c r="P4" s="70"/>
    </row>
    <row r="5" spans="1:16" ht="15.75" customHeight="1" x14ac:dyDescent="0.25">
      <c r="A5" s="54"/>
      <c r="B5" s="54"/>
      <c r="C5" s="54"/>
      <c r="D5" s="54"/>
      <c r="E5" s="59" t="s">
        <v>68</v>
      </c>
      <c r="F5" s="59" t="s">
        <v>69</v>
      </c>
      <c r="G5" s="59" t="s">
        <v>70</v>
      </c>
      <c r="H5" s="54"/>
      <c r="I5" s="54"/>
      <c r="J5" s="54"/>
      <c r="K5" s="54"/>
      <c r="L5" s="54"/>
      <c r="M5" s="59" t="s">
        <v>7</v>
      </c>
      <c r="N5" s="59" t="s">
        <v>6</v>
      </c>
      <c r="O5" s="59" t="s">
        <v>5</v>
      </c>
      <c r="P5" s="59" t="s">
        <v>3</v>
      </c>
    </row>
    <row r="6" spans="1:16" ht="45" customHeight="1" thickBot="1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5.75" thickBot="1" x14ac:dyDescent="0.3">
      <c r="A7" s="16"/>
      <c r="B7" s="16"/>
      <c r="C7" s="17"/>
      <c r="D7" s="17"/>
      <c r="E7" s="16"/>
      <c r="F7" s="16"/>
      <c r="G7" s="16"/>
      <c r="H7" s="16"/>
      <c r="I7" s="18"/>
      <c r="J7" s="16"/>
      <c r="K7" s="17"/>
      <c r="L7" s="16"/>
      <c r="M7" s="16"/>
      <c r="N7" s="16"/>
      <c r="O7" s="16"/>
      <c r="P7" s="16"/>
    </row>
    <row r="8" spans="1:16" x14ac:dyDescent="0.25">
      <c r="A8" s="38"/>
      <c r="M8">
        <v>0</v>
      </c>
      <c r="N8">
        <v>0</v>
      </c>
      <c r="O8">
        <v>0</v>
      </c>
      <c r="P8">
        <v>0</v>
      </c>
    </row>
    <row r="9" spans="1:16" x14ac:dyDescent="0.25">
      <c r="M9">
        <v>0</v>
      </c>
      <c r="N9">
        <v>0</v>
      </c>
      <c r="O9">
        <v>0</v>
      </c>
      <c r="P9">
        <v>0</v>
      </c>
    </row>
    <row r="10" spans="1:16" x14ac:dyDescent="0.25">
      <c r="M10">
        <v>0</v>
      </c>
      <c r="N10">
        <v>0</v>
      </c>
      <c r="O10">
        <v>0</v>
      </c>
      <c r="P10">
        <v>0</v>
      </c>
    </row>
    <row r="11" spans="1:16" x14ac:dyDescent="0.25">
      <c r="M11">
        <v>0</v>
      </c>
      <c r="N11">
        <v>0</v>
      </c>
      <c r="O11">
        <v>0</v>
      </c>
      <c r="P11">
        <v>0</v>
      </c>
    </row>
    <row r="12" spans="1:16" x14ac:dyDescent="0.25">
      <c r="M12">
        <v>0</v>
      </c>
      <c r="N12">
        <v>0</v>
      </c>
      <c r="O12">
        <v>0</v>
      </c>
      <c r="P12">
        <v>0</v>
      </c>
    </row>
    <row r="13" spans="1:16" x14ac:dyDescent="0.25">
      <c r="M13">
        <v>0</v>
      </c>
      <c r="N13">
        <v>0</v>
      </c>
      <c r="O13">
        <v>0</v>
      </c>
      <c r="P13">
        <v>0</v>
      </c>
    </row>
    <row r="14" spans="1:16" x14ac:dyDescent="0.25">
      <c r="M14">
        <v>0</v>
      </c>
      <c r="N14">
        <v>0</v>
      </c>
      <c r="O14">
        <v>0</v>
      </c>
      <c r="P14">
        <v>0</v>
      </c>
    </row>
    <row r="15" spans="1:16" x14ac:dyDescent="0.25">
      <c r="M15">
        <v>0</v>
      </c>
      <c r="N15">
        <v>0</v>
      </c>
      <c r="O15">
        <v>0</v>
      </c>
      <c r="P15">
        <v>0</v>
      </c>
    </row>
    <row r="16" spans="1:16" x14ac:dyDescent="0.25">
      <c r="M16">
        <v>0</v>
      </c>
      <c r="N16">
        <v>0</v>
      </c>
      <c r="O16">
        <v>0</v>
      </c>
      <c r="P16">
        <v>0</v>
      </c>
    </row>
    <row r="17" spans="1:16" x14ac:dyDescent="0.25">
      <c r="M17">
        <v>0</v>
      </c>
      <c r="N17">
        <v>0</v>
      </c>
      <c r="O17">
        <v>0</v>
      </c>
      <c r="P17">
        <v>0</v>
      </c>
    </row>
    <row r="18" spans="1:16" x14ac:dyDescent="0.25">
      <c r="M18">
        <v>0</v>
      </c>
      <c r="N18">
        <v>0</v>
      </c>
      <c r="O18">
        <v>0</v>
      </c>
      <c r="P18">
        <v>0</v>
      </c>
    </row>
    <row r="19" spans="1:16" x14ac:dyDescent="0.25">
      <c r="M19">
        <v>0</v>
      </c>
      <c r="N19">
        <v>0</v>
      </c>
      <c r="O19">
        <v>0</v>
      </c>
      <c r="P19">
        <v>0</v>
      </c>
    </row>
    <row r="20" spans="1:16" x14ac:dyDescent="0.25">
      <c r="M20">
        <v>0</v>
      </c>
      <c r="N20">
        <v>0</v>
      </c>
      <c r="O20">
        <v>0</v>
      </c>
      <c r="P20">
        <v>0</v>
      </c>
    </row>
    <row r="21" spans="1:16" x14ac:dyDescent="0.25">
      <c r="M21">
        <v>0</v>
      </c>
      <c r="N21">
        <v>0</v>
      </c>
      <c r="O21">
        <v>0</v>
      </c>
      <c r="P21">
        <v>0</v>
      </c>
    </row>
    <row r="22" spans="1:16" x14ac:dyDescent="0.25">
      <c r="M22">
        <v>0</v>
      </c>
      <c r="N22">
        <v>0</v>
      </c>
      <c r="O22">
        <v>0</v>
      </c>
      <c r="P22">
        <v>0</v>
      </c>
    </row>
    <row r="23" spans="1:16" x14ac:dyDescent="0.25">
      <c r="M23">
        <v>0</v>
      </c>
      <c r="N23">
        <v>0</v>
      </c>
      <c r="O23">
        <v>0</v>
      </c>
      <c r="P23">
        <v>0</v>
      </c>
    </row>
    <row r="24" spans="1:16" x14ac:dyDescent="0.25">
      <c r="M24">
        <v>0</v>
      </c>
      <c r="N24">
        <v>0</v>
      </c>
      <c r="O24">
        <v>0</v>
      </c>
      <c r="P24">
        <v>0</v>
      </c>
    </row>
    <row r="25" spans="1:16" x14ac:dyDescent="0.25">
      <c r="M25">
        <v>0</v>
      </c>
      <c r="N25">
        <v>0</v>
      </c>
      <c r="O25">
        <v>0</v>
      </c>
      <c r="P25">
        <v>0</v>
      </c>
    </row>
    <row r="26" spans="1:16" x14ac:dyDescent="0.25">
      <c r="M26">
        <v>0</v>
      </c>
      <c r="N26">
        <v>0</v>
      </c>
      <c r="O26">
        <v>0</v>
      </c>
      <c r="P26">
        <v>0</v>
      </c>
    </row>
    <row r="27" spans="1:16" x14ac:dyDescent="0.25">
      <c r="M27">
        <v>0</v>
      </c>
      <c r="N27">
        <v>0</v>
      </c>
      <c r="O27">
        <v>0</v>
      </c>
      <c r="P27">
        <v>0</v>
      </c>
    </row>
    <row r="28" spans="1:16" x14ac:dyDescent="0.25">
      <c r="M28">
        <v>0</v>
      </c>
      <c r="N28">
        <v>0</v>
      </c>
      <c r="O28">
        <v>0</v>
      </c>
      <c r="P28">
        <v>0</v>
      </c>
    </row>
    <row r="29" spans="1:16" x14ac:dyDescent="0.25">
      <c r="M29">
        <v>0</v>
      </c>
      <c r="N29">
        <v>0</v>
      </c>
      <c r="O29">
        <v>0</v>
      </c>
      <c r="P29">
        <v>0</v>
      </c>
    </row>
    <row r="30" spans="1:16" x14ac:dyDescent="0.25">
      <c r="M30">
        <v>0</v>
      </c>
      <c r="N30">
        <v>0</v>
      </c>
      <c r="O30">
        <v>0</v>
      </c>
      <c r="P30">
        <v>0</v>
      </c>
    </row>
    <row r="31" spans="1:16" ht="15.75" thickBot="1" x14ac:dyDescent="0.3">
      <c r="M31">
        <v>0</v>
      </c>
      <c r="N31">
        <v>0</v>
      </c>
      <c r="O31">
        <v>0</v>
      </c>
      <c r="P31">
        <v>0</v>
      </c>
    </row>
    <row r="32" spans="1:16" ht="15.75" thickBot="1" x14ac:dyDescent="0.3">
      <c r="A32" s="1"/>
      <c r="M32" s="2">
        <f>SUM(M8:M31)</f>
        <v>0</v>
      </c>
      <c r="N32" s="2">
        <f t="shared" ref="N32:P32" si="0">SUM(N8:N31)</f>
        <v>0</v>
      </c>
      <c r="O32" s="2">
        <f t="shared" si="0"/>
        <v>0</v>
      </c>
      <c r="P32" s="2">
        <f t="shared" si="0"/>
        <v>0</v>
      </c>
    </row>
    <row r="33" spans="1:13" x14ac:dyDescent="0.25">
      <c r="A33" s="1"/>
    </row>
    <row r="34" spans="1:13" x14ac:dyDescent="0.25">
      <c r="A34" s="1"/>
    </row>
    <row r="39" spans="1:13" x14ac:dyDescent="0.25">
      <c r="M39" t="s">
        <v>60</v>
      </c>
    </row>
    <row r="40" spans="1:13" x14ac:dyDescent="0.25">
      <c r="M40" t="s">
        <v>77</v>
      </c>
    </row>
  </sheetData>
  <mergeCells count="20">
    <mergeCell ref="H3:H6"/>
    <mergeCell ref="I3:I6"/>
    <mergeCell ref="J3:J6"/>
    <mergeCell ref="K3:K6"/>
    <mergeCell ref="A1:P1"/>
    <mergeCell ref="A3:A6"/>
    <mergeCell ref="B3:B6"/>
    <mergeCell ref="C3:C6"/>
    <mergeCell ref="D3:D6"/>
    <mergeCell ref="A2:P2"/>
    <mergeCell ref="E3:G4"/>
    <mergeCell ref="E5:E6"/>
    <mergeCell ref="F5:F6"/>
    <mergeCell ref="G5:G6"/>
    <mergeCell ref="L3:L6"/>
    <mergeCell ref="M3:P4"/>
    <mergeCell ref="M5:M6"/>
    <mergeCell ref="N5:N6"/>
    <mergeCell ref="O5:O6"/>
    <mergeCell ref="P5:P6"/>
  </mergeCell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A869C-FE26-4F46-953F-C7055BA9C3C4}">
  <sheetPr>
    <pageSetUpPr fitToPage="1"/>
  </sheetPr>
  <dimension ref="A1:Y20"/>
  <sheetViews>
    <sheetView topLeftCell="A4" workbookViewId="0">
      <selection activeCell="A12" sqref="A12:A20"/>
    </sheetView>
  </sheetViews>
  <sheetFormatPr defaultRowHeight="15" x14ac:dyDescent="0.25"/>
  <cols>
    <col min="1" max="1" width="21.28515625" customWidth="1"/>
    <col min="2" max="2" width="12.28515625" customWidth="1"/>
    <col min="3" max="3" width="13.5703125" customWidth="1"/>
    <col min="4" max="4" width="22.5703125" customWidth="1"/>
    <col min="5" max="5" width="14.28515625" customWidth="1"/>
    <col min="6" max="6" width="13.85546875" customWidth="1"/>
    <col min="7" max="7" width="13.5703125" customWidth="1"/>
    <col min="10" max="10" width="14.42578125" customWidth="1"/>
    <col min="11" max="11" width="12.42578125" customWidth="1"/>
    <col min="13" max="13" width="11.85546875" customWidth="1"/>
    <col min="14" max="14" width="15.140625" customWidth="1"/>
    <col min="15" max="15" width="10.28515625" customWidth="1"/>
    <col min="16" max="16" width="11.7109375" bestFit="1" customWidth="1"/>
    <col min="17" max="17" width="12.7109375" bestFit="1" customWidth="1"/>
    <col min="18" max="18" width="11.7109375" bestFit="1" customWidth="1"/>
    <col min="19" max="19" width="11.28515625" customWidth="1"/>
    <col min="20" max="20" width="13.28515625" customWidth="1"/>
    <col min="21" max="21" width="21.5703125" customWidth="1"/>
    <col min="22" max="22" width="22.5703125" customWidth="1"/>
    <col min="24" max="24" width="11.42578125" customWidth="1"/>
    <col min="25" max="25" width="12.85546875" customWidth="1"/>
  </cols>
  <sheetData>
    <row r="1" spans="1:25" ht="77.25" customHeight="1" thickBot="1" x14ac:dyDescent="0.4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 x14ac:dyDescent="0.25">
      <c r="A2" s="76" t="s">
        <v>78</v>
      </c>
      <c r="B2" s="76" t="s">
        <v>105</v>
      </c>
      <c r="C2" s="76" t="s">
        <v>106</v>
      </c>
      <c r="D2" s="76" t="s">
        <v>79</v>
      </c>
      <c r="E2" s="76" t="s">
        <v>107</v>
      </c>
      <c r="F2" s="76" t="s">
        <v>109</v>
      </c>
      <c r="G2" s="76" t="s">
        <v>110</v>
      </c>
      <c r="H2" s="65" t="s">
        <v>67</v>
      </c>
      <c r="I2" s="66"/>
      <c r="J2" s="66"/>
      <c r="K2" s="54" t="s">
        <v>71</v>
      </c>
      <c r="L2" s="54" t="s">
        <v>0</v>
      </c>
      <c r="M2" s="54" t="s">
        <v>80</v>
      </c>
      <c r="N2" s="54" t="s">
        <v>81</v>
      </c>
      <c r="O2" s="54" t="s">
        <v>90</v>
      </c>
      <c r="P2" s="78" t="s">
        <v>118</v>
      </c>
      <c r="Q2" s="61"/>
      <c r="R2" s="61"/>
      <c r="S2" s="61"/>
      <c r="T2" s="79"/>
      <c r="U2" s="79"/>
      <c r="V2" s="79"/>
      <c r="W2" s="79"/>
      <c r="X2" s="80"/>
      <c r="Y2" s="73" t="s">
        <v>122</v>
      </c>
    </row>
    <row r="3" spans="1:25" ht="16.5" customHeight="1" thickBot="1" x14ac:dyDescent="0.3">
      <c r="A3" s="76"/>
      <c r="B3" s="76"/>
      <c r="C3" s="76"/>
      <c r="D3" s="76"/>
      <c r="E3" s="76"/>
      <c r="F3" s="76"/>
      <c r="G3" s="76"/>
      <c r="H3" s="67"/>
      <c r="I3" s="68"/>
      <c r="J3" s="68"/>
      <c r="K3" s="54"/>
      <c r="L3" s="54"/>
      <c r="M3" s="54"/>
      <c r="N3" s="54"/>
      <c r="O3" s="54"/>
      <c r="P3" s="81"/>
      <c r="Q3" s="82"/>
      <c r="R3" s="82"/>
      <c r="S3" s="82"/>
      <c r="T3" s="83"/>
      <c r="U3" s="83"/>
      <c r="V3" s="83"/>
      <c r="W3" s="83"/>
      <c r="X3" s="84"/>
      <c r="Y3" s="74"/>
    </row>
    <row r="4" spans="1:25" ht="28.5" customHeight="1" thickBot="1" x14ac:dyDescent="0.3">
      <c r="A4" s="76"/>
      <c r="B4" s="76"/>
      <c r="C4" s="76"/>
      <c r="D4" s="76"/>
      <c r="E4" s="76"/>
      <c r="F4" s="76"/>
      <c r="G4" s="76"/>
      <c r="H4" s="59" t="s">
        <v>68</v>
      </c>
      <c r="I4" s="59" t="s">
        <v>69</v>
      </c>
      <c r="J4" s="59" t="s">
        <v>70</v>
      </c>
      <c r="K4" s="54"/>
      <c r="L4" s="54"/>
      <c r="M4" s="54"/>
      <c r="N4" s="54"/>
      <c r="O4" s="54"/>
      <c r="P4" s="54" t="s">
        <v>7</v>
      </c>
      <c r="Q4" s="54" t="s">
        <v>6</v>
      </c>
      <c r="R4" s="54" t="s">
        <v>5</v>
      </c>
      <c r="S4" s="54" t="s">
        <v>82</v>
      </c>
      <c r="T4" s="54" t="s">
        <v>119</v>
      </c>
      <c r="U4" s="54" t="s">
        <v>120</v>
      </c>
      <c r="V4" s="54" t="s">
        <v>83</v>
      </c>
      <c r="W4" s="71" t="s">
        <v>121</v>
      </c>
      <c r="X4" s="72"/>
      <c r="Y4" s="74"/>
    </row>
    <row r="5" spans="1:25" ht="77.25" customHeight="1" thickBot="1" x14ac:dyDescent="0.3">
      <c r="A5" s="77"/>
      <c r="B5" s="77"/>
      <c r="C5" s="77"/>
      <c r="D5" s="77"/>
      <c r="E5" s="77"/>
      <c r="F5" s="77"/>
      <c r="G5" s="77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16" t="s">
        <v>1</v>
      </c>
      <c r="X5" s="16" t="s">
        <v>0</v>
      </c>
      <c r="Y5" s="75"/>
    </row>
    <row r="6" spans="1:25" ht="60.75" thickBot="1" x14ac:dyDescent="0.3">
      <c r="A6" s="24" t="s">
        <v>104</v>
      </c>
      <c r="B6" s="24"/>
      <c r="C6" s="17"/>
      <c r="D6" s="17">
        <v>2024</v>
      </c>
      <c r="E6" s="17" t="s">
        <v>108</v>
      </c>
      <c r="F6" s="17" t="s">
        <v>112</v>
      </c>
      <c r="G6" s="17" t="s">
        <v>111</v>
      </c>
      <c r="H6" s="16">
        <v>1</v>
      </c>
      <c r="I6" s="24" t="s">
        <v>113</v>
      </c>
      <c r="J6" s="24" t="s">
        <v>114</v>
      </c>
      <c r="K6" s="16" t="s">
        <v>115</v>
      </c>
      <c r="L6" s="18"/>
      <c r="M6" s="16"/>
      <c r="N6" s="17" t="s">
        <v>116</v>
      </c>
      <c r="O6" s="16" t="s">
        <v>117</v>
      </c>
      <c r="P6" s="26">
        <v>250000</v>
      </c>
      <c r="Q6" s="26">
        <v>300000</v>
      </c>
      <c r="R6" s="26">
        <v>250000</v>
      </c>
      <c r="S6" s="26">
        <v>0</v>
      </c>
      <c r="T6" s="26">
        <f t="shared" ref="T6:T11" si="0">SUM(P6:S6)</f>
        <v>800000</v>
      </c>
      <c r="U6" s="16">
        <v>0</v>
      </c>
      <c r="V6" s="16"/>
      <c r="W6" s="3"/>
      <c r="X6" s="3"/>
      <c r="Y6" s="16"/>
    </row>
    <row r="7" spans="1:25" ht="30.75" thickBot="1" x14ac:dyDescent="0.3">
      <c r="A7" s="24" t="s">
        <v>124</v>
      </c>
      <c r="B7" s="24"/>
      <c r="C7" s="17"/>
      <c r="D7" s="17">
        <v>2024</v>
      </c>
      <c r="E7" s="17" t="s">
        <v>108</v>
      </c>
      <c r="F7" s="17" t="s">
        <v>111</v>
      </c>
      <c r="G7" s="17" t="s">
        <v>112</v>
      </c>
      <c r="H7" s="16">
        <v>1</v>
      </c>
      <c r="I7" s="24" t="s">
        <v>123</v>
      </c>
      <c r="J7" s="24" t="s">
        <v>125</v>
      </c>
      <c r="K7" s="16" t="s">
        <v>115</v>
      </c>
      <c r="L7" s="18"/>
      <c r="M7" s="16"/>
      <c r="N7" s="17" t="s">
        <v>126</v>
      </c>
      <c r="O7" s="16" t="s">
        <v>127</v>
      </c>
      <c r="P7" s="26">
        <v>4000000</v>
      </c>
      <c r="Q7" s="26">
        <v>11000000</v>
      </c>
      <c r="R7" s="26">
        <v>0</v>
      </c>
      <c r="S7" s="26">
        <v>0</v>
      </c>
      <c r="T7" s="26">
        <f t="shared" si="0"/>
        <v>15000000</v>
      </c>
      <c r="U7" s="16">
        <v>0</v>
      </c>
      <c r="V7" s="16"/>
      <c r="W7" s="3"/>
      <c r="X7" s="3"/>
      <c r="Y7" s="16"/>
    </row>
    <row r="8" spans="1:25" ht="60.75" thickBot="1" x14ac:dyDescent="0.3">
      <c r="A8" s="24" t="s">
        <v>128</v>
      </c>
      <c r="B8" s="24"/>
      <c r="C8" s="17"/>
      <c r="D8" s="17">
        <v>2024</v>
      </c>
      <c r="E8" s="17" t="s">
        <v>108</v>
      </c>
      <c r="F8" s="17" t="s">
        <v>111</v>
      </c>
      <c r="G8" s="17" t="s">
        <v>112</v>
      </c>
      <c r="H8" s="16">
        <v>1</v>
      </c>
      <c r="I8" s="24" t="s">
        <v>123</v>
      </c>
      <c r="J8" s="24" t="s">
        <v>125</v>
      </c>
      <c r="K8" s="16" t="s">
        <v>115</v>
      </c>
      <c r="L8" s="18"/>
      <c r="M8" s="16"/>
      <c r="N8" s="17" t="s">
        <v>129</v>
      </c>
      <c r="O8" s="16" t="s">
        <v>127</v>
      </c>
      <c r="P8" s="26">
        <v>766583.16</v>
      </c>
      <c r="Q8" s="26">
        <v>133416.84</v>
      </c>
      <c r="R8" s="26">
        <v>0</v>
      </c>
      <c r="S8" s="26">
        <v>0</v>
      </c>
      <c r="T8" s="26">
        <f t="shared" si="0"/>
        <v>900000</v>
      </c>
      <c r="U8" s="16">
        <v>0</v>
      </c>
      <c r="V8" s="27">
        <v>46203</v>
      </c>
      <c r="W8" s="3"/>
      <c r="X8" s="3"/>
      <c r="Y8" s="16"/>
    </row>
    <row r="9" spans="1:25" ht="42.75" customHeight="1" thickBot="1" x14ac:dyDescent="0.3">
      <c r="A9" s="24" t="s">
        <v>130</v>
      </c>
      <c r="B9" s="24"/>
      <c r="C9" s="17"/>
      <c r="D9" s="17">
        <v>2024</v>
      </c>
      <c r="E9" s="17" t="s">
        <v>108</v>
      </c>
      <c r="F9" s="17" t="s">
        <v>111</v>
      </c>
      <c r="G9" s="17" t="s">
        <v>112</v>
      </c>
      <c r="H9" s="16">
        <v>1</v>
      </c>
      <c r="I9" s="24" t="s">
        <v>123</v>
      </c>
      <c r="J9" s="24" t="s">
        <v>125</v>
      </c>
      <c r="K9" s="16" t="s">
        <v>115</v>
      </c>
      <c r="L9" s="18"/>
      <c r="M9" s="16"/>
      <c r="N9" s="17" t="s">
        <v>131</v>
      </c>
      <c r="O9" s="16" t="s">
        <v>127</v>
      </c>
      <c r="P9" s="26">
        <v>200000</v>
      </c>
      <c r="Q9" s="26">
        <v>150000</v>
      </c>
      <c r="R9" s="26">
        <v>0</v>
      </c>
      <c r="S9" s="26">
        <v>0</v>
      </c>
      <c r="T9" s="26">
        <f t="shared" si="0"/>
        <v>350000</v>
      </c>
      <c r="U9" s="16">
        <v>0</v>
      </c>
      <c r="V9" s="27"/>
      <c r="W9" s="3"/>
      <c r="X9" s="3"/>
      <c r="Y9" s="16"/>
    </row>
    <row r="10" spans="1:25" ht="60.75" thickBot="1" x14ac:dyDescent="0.3">
      <c r="A10" s="24" t="s">
        <v>132</v>
      </c>
      <c r="B10" s="24"/>
      <c r="C10" s="17"/>
      <c r="D10" s="17">
        <v>2024</v>
      </c>
      <c r="E10" s="17" t="s">
        <v>108</v>
      </c>
      <c r="F10" s="17" t="s">
        <v>111</v>
      </c>
      <c r="G10" s="17" t="s">
        <v>112</v>
      </c>
      <c r="H10" s="16">
        <v>1</v>
      </c>
      <c r="I10" s="24" t="s">
        <v>123</v>
      </c>
      <c r="J10" s="24" t="s">
        <v>125</v>
      </c>
      <c r="K10" s="16" t="s">
        <v>115</v>
      </c>
      <c r="L10" s="18"/>
      <c r="M10" s="16"/>
      <c r="N10" s="17" t="s">
        <v>133</v>
      </c>
      <c r="O10" s="16" t="s">
        <v>134</v>
      </c>
      <c r="P10" s="26">
        <v>800000</v>
      </c>
      <c r="Q10" s="26">
        <v>0</v>
      </c>
      <c r="R10" s="26">
        <v>0</v>
      </c>
      <c r="S10" s="26">
        <v>0</v>
      </c>
      <c r="T10" s="26">
        <f t="shared" si="0"/>
        <v>800000</v>
      </c>
      <c r="U10" s="16">
        <v>0</v>
      </c>
      <c r="V10" s="27"/>
      <c r="W10" s="3"/>
      <c r="X10" s="3"/>
      <c r="Y10" s="16"/>
    </row>
    <row r="11" spans="1:25" ht="45.75" thickBot="1" x14ac:dyDescent="0.3">
      <c r="A11" s="24" t="s">
        <v>135</v>
      </c>
      <c r="B11" s="24"/>
      <c r="C11" s="17"/>
      <c r="D11" s="17">
        <v>2024</v>
      </c>
      <c r="E11" s="17" t="s">
        <v>108</v>
      </c>
      <c r="F11" s="17" t="s">
        <v>111</v>
      </c>
      <c r="G11" s="17" t="s">
        <v>112</v>
      </c>
      <c r="H11" s="16">
        <v>1</v>
      </c>
      <c r="I11" s="24" t="s">
        <v>123</v>
      </c>
      <c r="J11" s="24" t="s">
        <v>125</v>
      </c>
      <c r="K11" s="16" t="s">
        <v>115</v>
      </c>
      <c r="L11" s="18"/>
      <c r="M11" s="16"/>
      <c r="N11" s="17" t="s">
        <v>136</v>
      </c>
      <c r="O11" s="16" t="s">
        <v>127</v>
      </c>
      <c r="P11" s="26">
        <v>300000</v>
      </c>
      <c r="Q11" s="26">
        <v>100000</v>
      </c>
      <c r="R11" s="26">
        <v>0</v>
      </c>
      <c r="S11" s="26">
        <v>0</v>
      </c>
      <c r="T11" s="26">
        <f t="shared" si="0"/>
        <v>400000</v>
      </c>
      <c r="U11" s="16">
        <v>0</v>
      </c>
      <c r="V11" s="27"/>
      <c r="W11" s="3"/>
      <c r="X11" s="3"/>
      <c r="Y11" s="16"/>
    </row>
    <row r="12" spans="1:25" ht="15.75" thickBot="1" x14ac:dyDescent="0.3">
      <c r="A12" s="38"/>
      <c r="P12" s="28">
        <f>SUM(P6:P11)</f>
        <v>6316583.1600000001</v>
      </c>
      <c r="Q12" s="28">
        <f>SUM(Q6:Q11)</f>
        <v>11683416.84</v>
      </c>
      <c r="R12" s="28">
        <f>SUM(R6:R11)</f>
        <v>250000</v>
      </c>
      <c r="S12" s="28">
        <f>SUM(S7:S11)</f>
        <v>0</v>
      </c>
      <c r="T12" s="28">
        <f>SUM(T6:T11)</f>
        <v>18250000</v>
      </c>
      <c r="U12" s="2">
        <f>SUM(U7:U11)</f>
        <v>0</v>
      </c>
      <c r="V12" s="27"/>
      <c r="W12" s="3"/>
      <c r="X12" s="3"/>
      <c r="Y12" s="16"/>
    </row>
    <row r="19" spans="16:16" x14ac:dyDescent="0.25">
      <c r="P19" t="s">
        <v>60</v>
      </c>
    </row>
    <row r="20" spans="16:16" x14ac:dyDescent="0.25">
      <c r="P20" t="s">
        <v>137</v>
      </c>
    </row>
  </sheetData>
  <mergeCells count="27">
    <mergeCell ref="Q4:Q5"/>
    <mergeCell ref="R4:R5"/>
    <mergeCell ref="S4:S5"/>
    <mergeCell ref="A2:A5"/>
    <mergeCell ref="B2:B5"/>
    <mergeCell ref="C2:C5"/>
    <mergeCell ref="D2:D5"/>
    <mergeCell ref="H2:J3"/>
    <mergeCell ref="K2:K5"/>
    <mergeCell ref="L2:L5"/>
    <mergeCell ref="M2:M5"/>
    <mergeCell ref="A1:Y1"/>
    <mergeCell ref="T4:T5"/>
    <mergeCell ref="U4:U5"/>
    <mergeCell ref="V4:V5"/>
    <mergeCell ref="W4:X4"/>
    <mergeCell ref="Y2:Y5"/>
    <mergeCell ref="E2:E5"/>
    <mergeCell ref="F2:F5"/>
    <mergeCell ref="G2:G5"/>
    <mergeCell ref="P2:X3"/>
    <mergeCell ref="N2:N5"/>
    <mergeCell ref="O2:O5"/>
    <mergeCell ref="H4:H5"/>
    <mergeCell ref="I4:I5"/>
    <mergeCell ref="J4:J5"/>
    <mergeCell ref="P4:P5"/>
  </mergeCells>
  <phoneticPr fontId="6" type="noConversion"/>
  <pageMargins left="0.70866141732283472" right="0.70866141732283472" top="0.74803149606299213" bottom="0.74803149606299213" header="0.31496062992125984" footer="0.31496062992125984"/>
  <pageSetup paperSize="8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7F8C0-400D-482B-9675-8D840990BEE7}">
  <sheetPr>
    <pageSetUpPr fitToPage="1"/>
  </sheetPr>
  <dimension ref="A1:N17"/>
  <sheetViews>
    <sheetView workbookViewId="0">
      <selection activeCell="A15" sqref="A15:A72"/>
    </sheetView>
  </sheetViews>
  <sheetFormatPr defaultRowHeight="15" x14ac:dyDescent="0.25"/>
  <cols>
    <col min="1" max="1" width="21.28515625" customWidth="1"/>
    <col min="2" max="2" width="19.85546875" customWidth="1"/>
    <col min="3" max="3" width="15.7109375" customWidth="1"/>
    <col min="4" max="5" width="13.140625" customWidth="1"/>
    <col min="6" max="6" width="14.5703125" customWidth="1"/>
    <col min="7" max="10" width="13.140625" customWidth="1"/>
    <col min="11" max="11" width="17.140625" customWidth="1"/>
    <col min="13" max="13" width="19.28515625" customWidth="1"/>
    <col min="14" max="14" width="20.85546875" customWidth="1"/>
  </cols>
  <sheetData>
    <row r="1" spans="1:14" ht="79.5" customHeight="1" thickBot="1" x14ac:dyDescent="0.4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x14ac:dyDescent="0.25">
      <c r="A2" s="54" t="s">
        <v>84</v>
      </c>
      <c r="B2" s="54" t="s">
        <v>19</v>
      </c>
      <c r="C2" s="54" t="s">
        <v>85</v>
      </c>
      <c r="D2" s="54" t="s">
        <v>86</v>
      </c>
      <c r="E2" s="59" t="s">
        <v>87</v>
      </c>
      <c r="F2" s="59" t="s">
        <v>88</v>
      </c>
      <c r="G2" s="59" t="s">
        <v>89</v>
      </c>
      <c r="H2" s="59" t="s">
        <v>90</v>
      </c>
      <c r="I2" s="59" t="s">
        <v>91</v>
      </c>
      <c r="J2" s="59" t="s">
        <v>92</v>
      </c>
      <c r="K2" s="59" t="s">
        <v>93</v>
      </c>
      <c r="L2" s="85" t="s">
        <v>94</v>
      </c>
      <c r="M2" s="86"/>
      <c r="N2" s="54" t="s">
        <v>144</v>
      </c>
    </row>
    <row r="3" spans="1:14" ht="65.25" customHeight="1" thickBot="1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87"/>
      <c r="M3" s="88"/>
      <c r="N3" s="54"/>
    </row>
    <row r="4" spans="1:14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9" t="s">
        <v>95</v>
      </c>
      <c r="M4" s="59" t="s">
        <v>96</v>
      </c>
      <c r="N4" s="54"/>
    </row>
    <row r="5" spans="1:14" ht="31.5" customHeight="1" thickBot="1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60.75" thickBot="1" x14ac:dyDescent="0.3">
      <c r="A6" s="24" t="s">
        <v>104</v>
      </c>
      <c r="B6" s="16"/>
      <c r="C6" s="17" t="s">
        <v>116</v>
      </c>
      <c r="D6" s="17" t="s">
        <v>108</v>
      </c>
      <c r="E6" s="26">
        <v>250000</v>
      </c>
      <c r="F6" s="26">
        <v>800000</v>
      </c>
      <c r="G6" s="17" t="s">
        <v>141</v>
      </c>
      <c r="H6" s="16" t="s">
        <v>117</v>
      </c>
      <c r="I6" s="36" t="s">
        <v>112</v>
      </c>
      <c r="J6" s="36" t="s">
        <v>112</v>
      </c>
      <c r="K6" s="37" t="s">
        <v>205</v>
      </c>
      <c r="L6" s="16"/>
      <c r="M6" s="16"/>
      <c r="N6" s="16"/>
    </row>
    <row r="7" spans="1:14" ht="75.75" thickBot="1" x14ac:dyDescent="0.3">
      <c r="A7" s="24" t="s">
        <v>124</v>
      </c>
      <c r="B7" s="16"/>
      <c r="C7" s="17" t="s">
        <v>126</v>
      </c>
      <c r="D7" s="17" t="s">
        <v>108</v>
      </c>
      <c r="E7" s="26">
        <v>4000000</v>
      </c>
      <c r="F7" s="26">
        <v>15000000</v>
      </c>
      <c r="G7" s="16" t="s">
        <v>142</v>
      </c>
      <c r="H7" s="16" t="s">
        <v>127</v>
      </c>
      <c r="I7" s="36" t="s">
        <v>112</v>
      </c>
      <c r="J7" s="36" t="s">
        <v>112</v>
      </c>
      <c r="K7" s="2" t="s">
        <v>206</v>
      </c>
      <c r="L7" s="3"/>
      <c r="M7" s="3"/>
      <c r="N7" s="3"/>
    </row>
    <row r="8" spans="1:14" ht="75.75" thickBot="1" x14ac:dyDescent="0.3">
      <c r="A8" s="24" t="s">
        <v>128</v>
      </c>
      <c r="B8" s="16"/>
      <c r="C8" s="17" t="s">
        <v>129</v>
      </c>
      <c r="D8" s="17" t="s">
        <v>108</v>
      </c>
      <c r="E8" s="26">
        <v>766583.16</v>
      </c>
      <c r="F8" s="26">
        <v>900000</v>
      </c>
      <c r="G8" s="16" t="s">
        <v>142</v>
      </c>
      <c r="H8" s="16" t="s">
        <v>127</v>
      </c>
      <c r="I8" s="36" t="s">
        <v>112</v>
      </c>
      <c r="J8" s="36" t="s">
        <v>112</v>
      </c>
      <c r="K8" s="2" t="s">
        <v>206</v>
      </c>
      <c r="L8" s="3"/>
      <c r="M8" s="3"/>
      <c r="N8" s="3"/>
    </row>
    <row r="9" spans="1:14" ht="105.75" thickBot="1" x14ac:dyDescent="0.3">
      <c r="A9" s="24" t="s">
        <v>130</v>
      </c>
      <c r="B9" s="16"/>
      <c r="C9" s="17" t="s">
        <v>131</v>
      </c>
      <c r="D9" s="17" t="s">
        <v>108</v>
      </c>
      <c r="E9" s="26">
        <v>200000</v>
      </c>
      <c r="F9" s="26">
        <v>350000</v>
      </c>
      <c r="G9" s="16" t="s">
        <v>142</v>
      </c>
      <c r="H9" s="16" t="s">
        <v>127</v>
      </c>
      <c r="I9" s="36" t="s">
        <v>112</v>
      </c>
      <c r="J9" s="36" t="s">
        <v>112</v>
      </c>
      <c r="K9" s="2" t="s">
        <v>207</v>
      </c>
      <c r="L9" s="3"/>
      <c r="M9" s="3"/>
      <c r="N9" s="3"/>
    </row>
    <row r="10" spans="1:14" ht="75.75" thickBot="1" x14ac:dyDescent="0.3">
      <c r="A10" s="24" t="s">
        <v>132</v>
      </c>
      <c r="B10" s="16"/>
      <c r="C10" s="17" t="s">
        <v>133</v>
      </c>
      <c r="D10" s="17" t="s">
        <v>108</v>
      </c>
      <c r="E10" s="26">
        <v>800000</v>
      </c>
      <c r="F10" s="26">
        <v>800000</v>
      </c>
      <c r="G10" s="16" t="s">
        <v>142</v>
      </c>
      <c r="H10" s="16" t="s">
        <v>134</v>
      </c>
      <c r="I10" s="36" t="s">
        <v>112</v>
      </c>
      <c r="J10" s="36" t="s">
        <v>112</v>
      </c>
      <c r="K10" s="2" t="s">
        <v>206</v>
      </c>
      <c r="L10" s="3"/>
      <c r="M10" s="3"/>
      <c r="N10" s="3"/>
    </row>
    <row r="11" spans="1:14" ht="105.75" thickBot="1" x14ac:dyDescent="0.3">
      <c r="A11" s="24" t="s">
        <v>135</v>
      </c>
      <c r="B11" s="16"/>
      <c r="C11" s="17" t="s">
        <v>136</v>
      </c>
      <c r="D11" s="17" t="s">
        <v>108</v>
      </c>
      <c r="E11" s="26">
        <v>300000</v>
      </c>
      <c r="F11" s="26">
        <v>400000</v>
      </c>
      <c r="G11" s="16" t="s">
        <v>143</v>
      </c>
      <c r="H11" s="16" t="s">
        <v>127</v>
      </c>
      <c r="I11" s="36" t="s">
        <v>112</v>
      </c>
      <c r="J11" s="36" t="s">
        <v>112</v>
      </c>
      <c r="K11" s="2" t="s">
        <v>207</v>
      </c>
      <c r="L11" s="3"/>
      <c r="M11" s="3"/>
      <c r="N11" s="3"/>
    </row>
    <row r="12" spans="1:14" x14ac:dyDescent="0.25">
      <c r="A12" s="38"/>
    </row>
    <row r="16" spans="1:14" x14ac:dyDescent="0.25">
      <c r="J16" t="s">
        <v>60</v>
      </c>
    </row>
    <row r="17" spans="10:10" x14ac:dyDescent="0.25">
      <c r="J17" t="s">
        <v>145</v>
      </c>
    </row>
  </sheetData>
  <mergeCells count="16">
    <mergeCell ref="L4:L5"/>
    <mergeCell ref="M4:M5"/>
    <mergeCell ref="A1:N1"/>
    <mergeCell ref="A2:A5"/>
    <mergeCell ref="B2:B5"/>
    <mergeCell ref="C2:C5"/>
    <mergeCell ref="D2:D5"/>
    <mergeCell ref="L2:M3"/>
    <mergeCell ref="N2:N5"/>
    <mergeCell ref="I2:I5"/>
    <mergeCell ref="J2:J5"/>
    <mergeCell ref="K2:K5"/>
    <mergeCell ref="E2:E5"/>
    <mergeCell ref="F2:F5"/>
    <mergeCell ref="G2:G5"/>
    <mergeCell ref="H2:H5"/>
  </mergeCells>
  <pageMargins left="0.7" right="0.7" top="0.75" bottom="0.75" header="0.3" footer="0.3"/>
  <pageSetup paperSize="8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57FE1-201D-410F-8FC2-C879001CD80B}">
  <sheetPr>
    <pageSetUpPr fitToPage="1"/>
  </sheetPr>
  <dimension ref="A1:F10"/>
  <sheetViews>
    <sheetView workbookViewId="0">
      <selection activeCell="A2" sqref="A2"/>
    </sheetView>
  </sheetViews>
  <sheetFormatPr defaultRowHeight="15" x14ac:dyDescent="0.25"/>
  <cols>
    <col min="1" max="1" width="15.42578125" customWidth="1"/>
    <col min="2" max="2" width="16.85546875" customWidth="1"/>
    <col min="3" max="3" width="19.140625" customWidth="1"/>
    <col min="4" max="4" width="18.140625" customWidth="1"/>
    <col min="5" max="5" width="42" customWidth="1"/>
    <col min="6" max="6" width="91.42578125" customWidth="1"/>
  </cols>
  <sheetData>
    <row r="1" spans="1:6" ht="96" customHeight="1" thickBot="1" x14ac:dyDescent="0.4">
      <c r="A1" s="56" t="s">
        <v>140</v>
      </c>
      <c r="B1" s="48"/>
      <c r="C1" s="48"/>
      <c r="D1" s="48"/>
      <c r="E1" s="48"/>
      <c r="F1" s="49"/>
    </row>
    <row r="2" spans="1:6" ht="88.5" customHeight="1" thickBot="1" x14ac:dyDescent="0.35">
      <c r="A2" s="7" t="s">
        <v>18</v>
      </c>
      <c r="B2" s="6" t="s">
        <v>19</v>
      </c>
      <c r="C2" s="7" t="s">
        <v>20</v>
      </c>
      <c r="D2" s="7" t="s">
        <v>21</v>
      </c>
      <c r="E2" s="6" t="s">
        <v>22</v>
      </c>
      <c r="F2" s="8" t="s">
        <v>139</v>
      </c>
    </row>
    <row r="3" spans="1:6" ht="19.5" thickBot="1" x14ac:dyDescent="0.35">
      <c r="A3" s="6"/>
      <c r="B3" s="7"/>
      <c r="C3" s="7"/>
      <c r="D3" s="7"/>
      <c r="E3" s="7"/>
      <c r="F3" s="9"/>
    </row>
    <row r="4" spans="1:6" x14ac:dyDescent="0.25">
      <c r="A4" s="38"/>
    </row>
    <row r="9" spans="1:6" x14ac:dyDescent="0.25">
      <c r="F9" t="s">
        <v>97</v>
      </c>
    </row>
    <row r="10" spans="1:6" x14ac:dyDescent="0.25">
      <c r="F10" t="s">
        <v>98</v>
      </c>
    </row>
  </sheetData>
  <mergeCells count="1">
    <mergeCell ref="A1:F1"/>
  </mergeCells>
  <pageMargins left="0.7" right="0.7" top="0.75" bottom="0.75" header="0.3" footer="0.3"/>
  <pageSetup paperSize="8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"/>
  <sheetViews>
    <sheetView workbookViewId="0">
      <selection activeCell="B22" sqref="B22"/>
    </sheetView>
  </sheetViews>
  <sheetFormatPr defaultRowHeight="15" x14ac:dyDescent="0.25"/>
  <cols>
    <col min="1" max="1" width="81.85546875" customWidth="1"/>
    <col min="2" max="2" width="26.5703125" customWidth="1"/>
    <col min="3" max="3" width="27.42578125" customWidth="1"/>
    <col min="4" max="4" width="26.5703125" customWidth="1"/>
    <col min="5" max="5" width="57" customWidth="1"/>
    <col min="6" max="6" width="18.140625" customWidth="1"/>
    <col min="7" max="7" width="18.42578125" customWidth="1"/>
    <col min="8" max="8" width="18.28515625" customWidth="1"/>
    <col min="9" max="9" width="19.42578125" customWidth="1"/>
    <col min="10" max="10" width="19.5703125" customWidth="1"/>
    <col min="11" max="11" width="18.7109375" customWidth="1"/>
    <col min="12" max="12" width="18.140625" customWidth="1"/>
    <col min="13" max="14" width="18.42578125" customWidth="1"/>
    <col min="15" max="15" width="18" customWidth="1"/>
    <col min="16" max="16" width="17.85546875" customWidth="1"/>
    <col min="26" max="26" width="18.28515625" customWidth="1"/>
  </cols>
  <sheetData>
    <row r="1" spans="1:5" ht="126.75" customHeight="1" thickBot="1" x14ac:dyDescent="0.4">
      <c r="A1" s="42" t="s">
        <v>146</v>
      </c>
      <c r="B1" s="43"/>
      <c r="C1" s="43"/>
      <c r="D1" s="43"/>
      <c r="E1" s="44"/>
    </row>
    <row r="2" spans="1:5" ht="37.5" customHeight="1" thickBot="1" x14ac:dyDescent="0.35">
      <c r="A2" s="45" t="s">
        <v>23</v>
      </c>
      <c r="B2" s="47" t="s">
        <v>35</v>
      </c>
      <c r="C2" s="48"/>
      <c r="D2" s="48"/>
      <c r="E2" s="49"/>
    </row>
    <row r="3" spans="1:5" ht="36.75" customHeight="1" thickBot="1" x14ac:dyDescent="0.35">
      <c r="A3" s="46"/>
      <c r="B3" s="50" t="s">
        <v>36</v>
      </c>
      <c r="C3" s="51"/>
      <c r="D3" s="51"/>
      <c r="E3" s="52" t="s">
        <v>37</v>
      </c>
    </row>
    <row r="4" spans="1:5" ht="44.25" customHeight="1" thickBot="1" x14ac:dyDescent="0.35">
      <c r="A4" s="46"/>
      <c r="B4" s="6" t="s">
        <v>32</v>
      </c>
      <c r="C4" s="6" t="s">
        <v>33</v>
      </c>
      <c r="D4" s="13" t="s">
        <v>34</v>
      </c>
      <c r="E4" s="53"/>
    </row>
    <row r="5" spans="1:5" ht="27.75" customHeight="1" thickBot="1" x14ac:dyDescent="0.35">
      <c r="A5" s="6" t="s">
        <v>24</v>
      </c>
      <c r="B5" s="6">
        <v>0</v>
      </c>
      <c r="C5" s="6">
        <v>0</v>
      </c>
      <c r="D5" s="6">
        <v>0</v>
      </c>
      <c r="E5" s="6">
        <f>SUM(B5:D5)</f>
        <v>0</v>
      </c>
    </row>
    <row r="6" spans="1:5" ht="30" customHeight="1" thickBot="1" x14ac:dyDescent="0.35">
      <c r="A6" s="6" t="s">
        <v>25</v>
      </c>
      <c r="B6" s="6">
        <v>0</v>
      </c>
      <c r="C6" s="6">
        <v>0</v>
      </c>
      <c r="D6" s="6">
        <v>0</v>
      </c>
      <c r="E6" s="6">
        <f t="shared" ref="E6:E12" si="0">SUM(B6:D6)</f>
        <v>0</v>
      </c>
    </row>
    <row r="7" spans="1:5" ht="28.5" customHeight="1" thickBot="1" x14ac:dyDescent="0.35">
      <c r="A7" s="6" t="s">
        <v>26</v>
      </c>
      <c r="B7" s="6">
        <v>0</v>
      </c>
      <c r="C7" s="6">
        <v>0</v>
      </c>
      <c r="D7" s="6">
        <v>0</v>
      </c>
      <c r="E7" s="6">
        <f t="shared" si="0"/>
        <v>0</v>
      </c>
    </row>
    <row r="8" spans="1:5" ht="30.75" customHeight="1" thickBot="1" x14ac:dyDescent="0.35">
      <c r="A8" s="6" t="s">
        <v>27</v>
      </c>
      <c r="B8" s="6">
        <v>0</v>
      </c>
      <c r="C8" s="6">
        <v>0</v>
      </c>
      <c r="D8" s="6">
        <v>0</v>
      </c>
      <c r="E8" s="6">
        <f t="shared" si="0"/>
        <v>0</v>
      </c>
    </row>
    <row r="9" spans="1:5" ht="57" thickBot="1" x14ac:dyDescent="0.35">
      <c r="A9" s="7" t="s">
        <v>28</v>
      </c>
      <c r="B9" s="6">
        <v>0</v>
      </c>
      <c r="C9" s="6">
        <v>0</v>
      </c>
      <c r="D9" s="6">
        <v>0</v>
      </c>
      <c r="E9" s="6">
        <f t="shared" si="0"/>
        <v>0</v>
      </c>
    </row>
    <row r="10" spans="1:5" ht="27" customHeight="1" thickBot="1" x14ac:dyDescent="0.35">
      <c r="A10" s="6" t="s">
        <v>29</v>
      </c>
      <c r="B10" s="6">
        <v>0</v>
      </c>
      <c r="C10" s="6">
        <v>0</v>
      </c>
      <c r="D10" s="6">
        <v>0</v>
      </c>
      <c r="E10" s="6">
        <f t="shared" si="0"/>
        <v>0</v>
      </c>
    </row>
    <row r="11" spans="1:5" ht="30.75" customHeight="1" thickBot="1" x14ac:dyDescent="0.35">
      <c r="A11" s="6" t="s">
        <v>30</v>
      </c>
      <c r="B11" s="21">
        <v>2012000</v>
      </c>
      <c r="C11" s="21">
        <v>3809000</v>
      </c>
      <c r="D11" s="21">
        <v>3647000</v>
      </c>
      <c r="E11" s="21">
        <f t="shared" si="0"/>
        <v>9468000</v>
      </c>
    </row>
    <row r="12" spans="1:5" ht="48" customHeight="1" thickBot="1" x14ac:dyDescent="0.4">
      <c r="A12" s="12" t="s">
        <v>31</v>
      </c>
      <c r="B12" s="35">
        <f>SUM(B5:B11)</f>
        <v>2012000</v>
      </c>
      <c r="C12" s="35">
        <f t="shared" ref="C12:D12" si="1">SUM(C5:C11)</f>
        <v>3809000</v>
      </c>
      <c r="D12" s="35">
        <f t="shared" si="1"/>
        <v>3647000</v>
      </c>
      <c r="E12" s="21">
        <f t="shared" si="0"/>
        <v>9468000</v>
      </c>
    </row>
    <row r="13" spans="1:5" x14ac:dyDescent="0.25">
      <c r="A13" s="38"/>
    </row>
    <row r="15" spans="1:5" x14ac:dyDescent="0.25">
      <c r="D15" s="14" t="s">
        <v>147</v>
      </c>
      <c r="E15" s="14"/>
    </row>
    <row r="25" spans="17:22" x14ac:dyDescent="0.25">
      <c r="Q25" s="10"/>
      <c r="R25" s="10"/>
      <c r="S25" s="10"/>
      <c r="T25" s="10"/>
      <c r="U25" s="10"/>
      <c r="V25" s="10"/>
    </row>
  </sheetData>
  <mergeCells count="5">
    <mergeCell ref="A1:E1"/>
    <mergeCell ref="A2:A4"/>
    <mergeCell ref="B2:E2"/>
    <mergeCell ref="B3:D3"/>
    <mergeCell ref="E3:E4"/>
  </mergeCells>
  <conditionalFormatting sqref="L4:Z11 L13:Z30 L12 N12:Z1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{782CE17C-E9C5-4C85-972D-0FC2A88E7639}</x14:id>
        </ext>
      </extLst>
    </cfRule>
  </conditionalFormatting>
  <conditionalFormatting sqref="M1:Z2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{65E9F847-1B10-43DD-9F73-E6AC970FD6B2}</x14:id>
        </ext>
      </extLst>
    </cfRule>
  </conditionalFormatting>
  <pageMargins left="0.7" right="0.7" top="0.75" bottom="0.75" header="0.3" footer="0.3"/>
  <pageSetup paperSize="9" scale="5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2CE17C-E9C5-4C85-972D-0FC2A88E76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L4:Z11 L13:Z30 L12 N12:Z12</xm:sqref>
        </x14:conditionalFormatting>
        <x14:conditionalFormatting xmlns:xm="http://schemas.microsoft.com/office/excel/2006/main">
          <x14:cfRule type="dataBar" id="{65E9F847-1B10-43DD-9F73-E6AC970FD6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M1:Z2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669C4-299D-46E7-98EA-E71769E4976A}">
  <sheetPr>
    <pageSetUpPr fitToPage="1"/>
  </sheetPr>
  <dimension ref="A1:Z32"/>
  <sheetViews>
    <sheetView tabSelected="1" topLeftCell="A4" workbookViewId="0">
      <selection activeCell="L8" sqref="L8"/>
    </sheetView>
  </sheetViews>
  <sheetFormatPr defaultRowHeight="15" x14ac:dyDescent="0.25"/>
  <cols>
    <col min="1" max="1" width="23.7109375" customWidth="1"/>
    <col min="2" max="2" width="17.85546875" customWidth="1"/>
    <col min="3" max="3" width="18.42578125" customWidth="1"/>
    <col min="4" max="4" width="18.28515625" customWidth="1"/>
    <col min="5" max="6" width="18.140625" customWidth="1"/>
    <col min="7" max="7" width="18.42578125" customWidth="1"/>
    <col min="8" max="8" width="18.28515625" customWidth="1"/>
    <col min="9" max="9" width="19.42578125" customWidth="1"/>
    <col min="10" max="10" width="19.5703125" customWidth="1"/>
    <col min="11" max="11" width="18.7109375" customWidth="1"/>
    <col min="12" max="12" width="26" customWidth="1"/>
    <col min="13" max="14" width="18.42578125" customWidth="1"/>
    <col min="15" max="15" width="18" customWidth="1"/>
    <col min="16" max="16" width="17.85546875" customWidth="1"/>
    <col min="17" max="19" width="11.7109375" bestFit="1" customWidth="1"/>
    <col min="20" max="20" width="11.7109375" customWidth="1"/>
    <col min="21" max="21" width="15.42578125" customWidth="1"/>
    <col min="23" max="23" width="18.140625" customWidth="1"/>
    <col min="26" max="26" width="18.28515625" customWidth="1"/>
  </cols>
  <sheetData>
    <row r="1" spans="1:26" ht="78.75" customHeight="1" thickBot="1" x14ac:dyDescent="0.4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6" ht="189" customHeight="1" x14ac:dyDescent="0.25">
      <c r="A2" s="54" t="s">
        <v>150</v>
      </c>
      <c r="B2" s="54" t="s">
        <v>17</v>
      </c>
      <c r="C2" s="54" t="s">
        <v>16</v>
      </c>
      <c r="D2" s="54" t="s">
        <v>15</v>
      </c>
      <c r="E2" s="54" t="s">
        <v>152</v>
      </c>
      <c r="F2" s="54" t="s">
        <v>14</v>
      </c>
      <c r="G2" s="54" t="s">
        <v>153</v>
      </c>
      <c r="H2" s="54" t="s">
        <v>154</v>
      </c>
      <c r="I2" s="54" t="s">
        <v>13</v>
      </c>
      <c r="J2" s="91" t="s">
        <v>12</v>
      </c>
      <c r="K2" s="54" t="s">
        <v>157</v>
      </c>
      <c r="L2" s="54" t="s">
        <v>11</v>
      </c>
      <c r="M2" s="54" t="s">
        <v>160</v>
      </c>
      <c r="N2" s="54" t="s">
        <v>161</v>
      </c>
      <c r="O2" s="54" t="s">
        <v>10</v>
      </c>
      <c r="P2" s="54" t="s">
        <v>9</v>
      </c>
      <c r="Q2" s="65" t="s">
        <v>8</v>
      </c>
      <c r="R2" s="66"/>
      <c r="S2" s="66"/>
      <c r="T2" s="66"/>
      <c r="U2" s="66"/>
      <c r="V2" s="66"/>
      <c r="W2" s="66"/>
      <c r="X2" s="89" t="s">
        <v>162</v>
      </c>
      <c r="Y2" s="90"/>
      <c r="Z2" s="59" t="s">
        <v>163</v>
      </c>
    </row>
    <row r="3" spans="1:26" ht="15.75" thickBot="1" x14ac:dyDescent="0.3">
      <c r="A3" s="54"/>
      <c r="B3" s="54"/>
      <c r="C3" s="54"/>
      <c r="D3" s="54"/>
      <c r="E3" s="54"/>
      <c r="F3" s="54"/>
      <c r="G3" s="54"/>
      <c r="H3" s="54"/>
      <c r="I3" s="54"/>
      <c r="J3" s="91"/>
      <c r="K3" s="54"/>
      <c r="L3" s="54"/>
      <c r="M3" s="54"/>
      <c r="N3" s="54"/>
      <c r="O3" s="54"/>
      <c r="P3" s="54"/>
      <c r="Q3" s="67"/>
      <c r="R3" s="68"/>
      <c r="S3" s="68"/>
      <c r="T3" s="68"/>
      <c r="U3" s="68"/>
      <c r="V3" s="68"/>
      <c r="W3" s="68"/>
      <c r="X3" s="67"/>
      <c r="Y3" s="70"/>
      <c r="Z3" s="91"/>
    </row>
    <row r="4" spans="1:26" ht="15.75" thickBot="1" x14ac:dyDescent="0.3">
      <c r="A4" s="54"/>
      <c r="B4" s="54"/>
      <c r="C4" s="54"/>
      <c r="D4" s="54"/>
      <c r="E4" s="54"/>
      <c r="F4" s="54"/>
      <c r="G4" s="54"/>
      <c r="H4" s="54"/>
      <c r="I4" s="54"/>
      <c r="J4" s="91"/>
      <c r="K4" s="54"/>
      <c r="L4" s="54"/>
      <c r="M4" s="54"/>
      <c r="N4" s="54"/>
      <c r="O4" s="54"/>
      <c r="P4" s="54"/>
      <c r="Q4" s="59" t="s">
        <v>7</v>
      </c>
      <c r="R4" s="59" t="s">
        <v>6</v>
      </c>
      <c r="S4" s="59" t="s">
        <v>5</v>
      </c>
      <c r="T4" s="59" t="s">
        <v>4</v>
      </c>
      <c r="U4" s="59" t="s">
        <v>203</v>
      </c>
      <c r="V4" s="62" t="s">
        <v>2</v>
      </c>
      <c r="W4" s="93"/>
      <c r="X4" s="94"/>
      <c r="Y4" s="94"/>
      <c r="Z4" s="91"/>
    </row>
    <row r="5" spans="1:26" ht="33.75" customHeight="1" thickBot="1" x14ac:dyDescent="0.3">
      <c r="A5" s="55"/>
      <c r="B5" s="55"/>
      <c r="C5" s="55"/>
      <c r="D5" s="55"/>
      <c r="E5" s="55"/>
      <c r="F5" s="55"/>
      <c r="G5" s="55"/>
      <c r="H5" s="55"/>
      <c r="I5" s="55"/>
      <c r="J5" s="92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" t="s">
        <v>1</v>
      </c>
      <c r="W5" s="4" t="s">
        <v>0</v>
      </c>
      <c r="X5" s="92"/>
      <c r="Y5" s="92"/>
      <c r="Z5" s="92"/>
    </row>
    <row r="6" spans="1:26" ht="30.75" thickBot="1" x14ac:dyDescent="0.3">
      <c r="A6" s="29" t="s">
        <v>151</v>
      </c>
      <c r="B6" s="29" t="s">
        <v>165</v>
      </c>
      <c r="C6" s="17">
        <v>2023</v>
      </c>
      <c r="D6" s="17">
        <v>2024</v>
      </c>
      <c r="E6" s="16"/>
      <c r="F6" s="16" t="s">
        <v>111</v>
      </c>
      <c r="G6" s="16"/>
      <c r="H6" s="16" t="s">
        <v>112</v>
      </c>
      <c r="I6" s="16" t="s">
        <v>155</v>
      </c>
      <c r="J6" s="17" t="s">
        <v>156</v>
      </c>
      <c r="K6" s="17" t="s">
        <v>158</v>
      </c>
      <c r="L6" s="2" t="s">
        <v>159</v>
      </c>
      <c r="M6" s="17" t="s">
        <v>134</v>
      </c>
      <c r="N6" s="16" t="s">
        <v>108</v>
      </c>
      <c r="O6" s="17">
        <v>24</v>
      </c>
      <c r="P6" s="16" t="s">
        <v>111</v>
      </c>
      <c r="Q6" s="30">
        <v>0</v>
      </c>
      <c r="R6" s="30">
        <v>500000</v>
      </c>
      <c r="S6" s="30">
        <v>500000</v>
      </c>
      <c r="T6" s="30">
        <v>0</v>
      </c>
      <c r="U6" s="30">
        <f>SUM(Q6:T6)</f>
        <v>1000000</v>
      </c>
      <c r="V6" s="30">
        <v>0</v>
      </c>
      <c r="W6" s="3"/>
      <c r="X6" s="3"/>
      <c r="Y6" s="3"/>
      <c r="Z6" s="2"/>
    </row>
    <row r="7" spans="1:26" ht="45.75" thickBot="1" x14ac:dyDescent="0.3">
      <c r="A7" s="29" t="s">
        <v>164</v>
      </c>
      <c r="B7" s="29" t="s">
        <v>165</v>
      </c>
      <c r="C7" s="16">
        <v>2023</v>
      </c>
      <c r="D7" s="16">
        <v>2024</v>
      </c>
      <c r="E7" s="16"/>
      <c r="F7" s="16" t="s">
        <v>111</v>
      </c>
      <c r="G7" s="16"/>
      <c r="H7" s="16" t="s">
        <v>166</v>
      </c>
      <c r="I7" s="16" t="s">
        <v>155</v>
      </c>
      <c r="J7" s="17" t="s">
        <v>156</v>
      </c>
      <c r="K7" s="16" t="s">
        <v>167</v>
      </c>
      <c r="L7" s="2" t="s">
        <v>168</v>
      </c>
      <c r="M7" s="17" t="s">
        <v>134</v>
      </c>
      <c r="N7" s="16" t="s">
        <v>108</v>
      </c>
      <c r="O7" s="17">
        <v>24</v>
      </c>
      <c r="P7" s="16" t="s">
        <v>111</v>
      </c>
      <c r="Q7" s="30">
        <v>60000</v>
      </c>
      <c r="R7" s="30">
        <v>375000</v>
      </c>
      <c r="S7" s="30">
        <v>315000</v>
      </c>
      <c r="T7" s="30">
        <v>0</v>
      </c>
      <c r="U7" s="30">
        <f t="shared" ref="U7:U22" si="0">SUM(Q7:T7)</f>
        <v>750000</v>
      </c>
      <c r="V7" s="30">
        <v>0</v>
      </c>
      <c r="W7" s="3"/>
      <c r="X7" s="3"/>
      <c r="Y7" s="3"/>
      <c r="Z7" s="3"/>
    </row>
    <row r="8" spans="1:26" ht="45.75" thickBot="1" x14ac:dyDescent="0.3">
      <c r="A8" s="29" t="s">
        <v>169</v>
      </c>
      <c r="B8" s="29" t="s">
        <v>165</v>
      </c>
      <c r="C8" s="16">
        <v>2024</v>
      </c>
      <c r="D8" s="16">
        <v>2026</v>
      </c>
      <c r="E8" s="16"/>
      <c r="F8" s="16" t="s">
        <v>111</v>
      </c>
      <c r="G8" s="16"/>
      <c r="H8" s="16" t="s">
        <v>166</v>
      </c>
      <c r="I8" s="16" t="s">
        <v>155</v>
      </c>
      <c r="J8" s="17" t="s">
        <v>156</v>
      </c>
      <c r="K8" s="16" t="s">
        <v>167</v>
      </c>
      <c r="L8" s="2" t="s">
        <v>168</v>
      </c>
      <c r="M8" s="17" t="s">
        <v>174</v>
      </c>
      <c r="N8" s="16" t="s">
        <v>108</v>
      </c>
      <c r="O8" s="17">
        <v>24</v>
      </c>
      <c r="P8" s="16" t="s">
        <v>111</v>
      </c>
      <c r="Q8" s="30">
        <v>0</v>
      </c>
      <c r="R8" s="30">
        <v>0</v>
      </c>
      <c r="S8" s="30">
        <v>60000</v>
      </c>
      <c r="T8" s="30">
        <v>690000</v>
      </c>
      <c r="U8" s="30">
        <f t="shared" si="0"/>
        <v>750000</v>
      </c>
      <c r="V8" s="30">
        <v>0</v>
      </c>
      <c r="W8" s="3"/>
      <c r="X8" s="3"/>
      <c r="Y8" s="3"/>
      <c r="Z8" s="3"/>
    </row>
    <row r="9" spans="1:26" ht="45.75" thickBot="1" x14ac:dyDescent="0.3">
      <c r="A9" s="29" t="s">
        <v>170</v>
      </c>
      <c r="B9" s="29" t="s">
        <v>165</v>
      </c>
      <c r="C9" s="16">
        <v>2023</v>
      </c>
      <c r="D9" s="16">
        <v>2024</v>
      </c>
      <c r="E9" s="16"/>
      <c r="F9" s="16" t="s">
        <v>111</v>
      </c>
      <c r="G9" s="16"/>
      <c r="H9" s="16" t="s">
        <v>166</v>
      </c>
      <c r="I9" s="16" t="s">
        <v>155</v>
      </c>
      <c r="J9" s="17" t="s">
        <v>156</v>
      </c>
      <c r="K9" s="16" t="s">
        <v>171</v>
      </c>
      <c r="L9" s="2" t="s">
        <v>172</v>
      </c>
      <c r="M9" s="17" t="s">
        <v>134</v>
      </c>
      <c r="N9" s="16" t="s">
        <v>108</v>
      </c>
      <c r="O9" s="17">
        <v>24</v>
      </c>
      <c r="P9" s="16" t="s">
        <v>111</v>
      </c>
      <c r="Q9" s="30">
        <v>70000</v>
      </c>
      <c r="R9" s="30">
        <v>792000</v>
      </c>
      <c r="S9" s="30">
        <v>738000</v>
      </c>
      <c r="T9" s="30">
        <v>0</v>
      </c>
      <c r="U9" s="30">
        <f t="shared" si="0"/>
        <v>1600000</v>
      </c>
      <c r="V9" s="30">
        <v>0</v>
      </c>
      <c r="W9" s="3"/>
      <c r="X9" s="3"/>
      <c r="Y9" s="3"/>
      <c r="Z9" s="3"/>
    </row>
    <row r="10" spans="1:26" ht="45.75" thickBot="1" x14ac:dyDescent="0.3">
      <c r="A10" s="29" t="s">
        <v>173</v>
      </c>
      <c r="B10" s="29" t="s">
        <v>165</v>
      </c>
      <c r="C10" s="16">
        <v>2024</v>
      </c>
      <c r="D10" s="16">
        <v>2026</v>
      </c>
      <c r="E10" s="16"/>
      <c r="F10" s="16" t="s">
        <v>111</v>
      </c>
      <c r="G10" s="16"/>
      <c r="H10" s="16" t="s">
        <v>166</v>
      </c>
      <c r="I10" s="16" t="s">
        <v>155</v>
      </c>
      <c r="J10" s="17" t="s">
        <v>156</v>
      </c>
      <c r="K10" s="16" t="s">
        <v>171</v>
      </c>
      <c r="L10" s="2" t="s">
        <v>172</v>
      </c>
      <c r="M10" s="17" t="s">
        <v>174</v>
      </c>
      <c r="N10" s="16" t="s">
        <v>108</v>
      </c>
      <c r="O10" s="17">
        <v>24</v>
      </c>
      <c r="P10" s="16" t="s">
        <v>111</v>
      </c>
      <c r="Q10" s="30">
        <v>0</v>
      </c>
      <c r="R10" s="30">
        <v>0</v>
      </c>
      <c r="S10" s="30">
        <v>70000</v>
      </c>
      <c r="T10" s="30">
        <v>1530000</v>
      </c>
      <c r="U10" s="30">
        <f t="shared" si="0"/>
        <v>1600000</v>
      </c>
      <c r="V10" s="30">
        <v>0</v>
      </c>
      <c r="W10" s="3"/>
      <c r="X10" s="3"/>
      <c r="Y10" s="3"/>
      <c r="Z10" s="3"/>
    </row>
    <row r="11" spans="1:26" ht="45.75" thickBot="1" x14ac:dyDescent="0.3">
      <c r="A11" s="29" t="s">
        <v>175</v>
      </c>
      <c r="B11" s="29" t="s">
        <v>165</v>
      </c>
      <c r="C11" s="16">
        <v>2023</v>
      </c>
      <c r="D11" s="16">
        <v>2024</v>
      </c>
      <c r="E11" s="16"/>
      <c r="F11" s="16" t="s">
        <v>111</v>
      </c>
      <c r="G11" s="16"/>
      <c r="H11" s="16" t="s">
        <v>166</v>
      </c>
      <c r="I11" s="16" t="s">
        <v>155</v>
      </c>
      <c r="J11" s="17" t="s">
        <v>156</v>
      </c>
      <c r="K11" s="16" t="s">
        <v>176</v>
      </c>
      <c r="L11" s="2" t="s">
        <v>177</v>
      </c>
      <c r="M11" s="17" t="s">
        <v>134</v>
      </c>
      <c r="N11" s="16" t="s">
        <v>108</v>
      </c>
      <c r="O11" s="17">
        <v>24</v>
      </c>
      <c r="P11" s="16" t="s">
        <v>111</v>
      </c>
      <c r="Q11" s="30">
        <v>32000</v>
      </c>
      <c r="R11" s="30">
        <v>100000</v>
      </c>
      <c r="S11" s="30">
        <v>68000</v>
      </c>
      <c r="T11" s="30">
        <v>0</v>
      </c>
      <c r="U11" s="30">
        <f t="shared" si="0"/>
        <v>200000</v>
      </c>
      <c r="V11" s="30">
        <v>0</v>
      </c>
      <c r="W11" s="3"/>
      <c r="X11" s="3"/>
      <c r="Y11" s="3"/>
      <c r="Z11" s="3"/>
    </row>
    <row r="12" spans="1:26" ht="45.75" thickBot="1" x14ac:dyDescent="0.3">
      <c r="A12" s="29" t="s">
        <v>178</v>
      </c>
      <c r="B12" s="29" t="s">
        <v>165</v>
      </c>
      <c r="C12" s="16">
        <v>2024</v>
      </c>
      <c r="D12" s="16">
        <v>2026</v>
      </c>
      <c r="E12" s="16"/>
      <c r="F12" s="16" t="s">
        <v>111</v>
      </c>
      <c r="G12" s="16"/>
      <c r="H12" s="16" t="s">
        <v>166</v>
      </c>
      <c r="I12" s="16" t="s">
        <v>155</v>
      </c>
      <c r="J12" s="17" t="s">
        <v>156</v>
      </c>
      <c r="K12" s="16" t="s">
        <v>176</v>
      </c>
      <c r="L12" s="2" t="s">
        <v>177</v>
      </c>
      <c r="M12" s="17" t="s">
        <v>179</v>
      </c>
      <c r="N12" s="16" t="s">
        <v>108</v>
      </c>
      <c r="O12" s="17">
        <v>24</v>
      </c>
      <c r="P12" s="16" t="s">
        <v>111</v>
      </c>
      <c r="Q12" s="30">
        <v>0</v>
      </c>
      <c r="R12" s="30">
        <v>0</v>
      </c>
      <c r="S12" s="30">
        <v>32000</v>
      </c>
      <c r="T12" s="30">
        <v>168000</v>
      </c>
      <c r="U12" s="30">
        <f t="shared" si="0"/>
        <v>200000</v>
      </c>
      <c r="V12" s="30">
        <v>0</v>
      </c>
      <c r="W12" s="3"/>
      <c r="X12" s="3"/>
      <c r="Y12" s="3"/>
      <c r="Z12" s="3"/>
    </row>
    <row r="13" spans="1:26" ht="15.75" thickBot="1" x14ac:dyDescent="0.3">
      <c r="A13" s="29" t="s">
        <v>180</v>
      </c>
      <c r="B13" s="29" t="s">
        <v>165</v>
      </c>
      <c r="C13" s="16">
        <v>2024</v>
      </c>
      <c r="D13" s="16">
        <v>2024</v>
      </c>
      <c r="E13" s="16"/>
      <c r="F13" s="16" t="s">
        <v>111</v>
      </c>
      <c r="G13" s="16"/>
      <c r="H13" s="16" t="s">
        <v>166</v>
      </c>
      <c r="I13" s="16" t="s">
        <v>155</v>
      </c>
      <c r="J13" s="17" t="s">
        <v>156</v>
      </c>
      <c r="K13" s="16" t="s">
        <v>181</v>
      </c>
      <c r="L13" s="2" t="s">
        <v>182</v>
      </c>
      <c r="M13" s="17" t="s">
        <v>134</v>
      </c>
      <c r="N13" s="16" t="s">
        <v>108</v>
      </c>
      <c r="O13" s="17">
        <v>12</v>
      </c>
      <c r="P13" s="16" t="s">
        <v>111</v>
      </c>
      <c r="Q13" s="30">
        <v>0</v>
      </c>
      <c r="R13" s="30">
        <v>1500000</v>
      </c>
      <c r="S13" s="30">
        <v>0</v>
      </c>
      <c r="T13" s="30">
        <v>0</v>
      </c>
      <c r="U13" s="30">
        <f t="shared" si="0"/>
        <v>1500000</v>
      </c>
      <c r="V13" s="30">
        <v>0</v>
      </c>
      <c r="W13" s="3"/>
      <c r="X13" s="3"/>
      <c r="Y13" s="3"/>
      <c r="Z13" s="3"/>
    </row>
    <row r="14" spans="1:26" ht="15.75" thickBot="1" x14ac:dyDescent="0.3">
      <c r="A14" s="29" t="s">
        <v>183</v>
      </c>
      <c r="B14" s="29" t="s">
        <v>165</v>
      </c>
      <c r="C14" s="16">
        <v>2024</v>
      </c>
      <c r="D14" s="16">
        <v>2025</v>
      </c>
      <c r="E14" s="16"/>
      <c r="F14" s="16" t="s">
        <v>111</v>
      </c>
      <c r="G14" s="16"/>
      <c r="H14" s="16" t="s">
        <v>166</v>
      </c>
      <c r="I14" s="16" t="s">
        <v>155</v>
      </c>
      <c r="J14" s="17" t="s">
        <v>156</v>
      </c>
      <c r="K14" s="16" t="s">
        <v>181</v>
      </c>
      <c r="L14" s="2" t="s">
        <v>182</v>
      </c>
      <c r="M14" s="17" t="s">
        <v>174</v>
      </c>
      <c r="N14" s="16" t="s">
        <v>108</v>
      </c>
      <c r="O14" s="17">
        <v>12</v>
      </c>
      <c r="P14" s="16" t="s">
        <v>111</v>
      </c>
      <c r="Q14" s="30">
        <v>0</v>
      </c>
      <c r="R14" s="30">
        <v>0</v>
      </c>
      <c r="S14" s="30">
        <v>1500000</v>
      </c>
      <c r="T14" s="30">
        <v>0</v>
      </c>
      <c r="U14" s="30">
        <f t="shared" si="0"/>
        <v>1500000</v>
      </c>
      <c r="V14" s="30">
        <v>0</v>
      </c>
      <c r="W14" s="3"/>
      <c r="X14" s="3"/>
      <c r="Y14" s="3"/>
      <c r="Z14" s="3"/>
    </row>
    <row r="15" spans="1:26" ht="15.75" thickBot="1" x14ac:dyDescent="0.3">
      <c r="A15" s="29" t="s">
        <v>184</v>
      </c>
      <c r="B15" s="29" t="s">
        <v>165</v>
      </c>
      <c r="C15" s="16">
        <v>2024</v>
      </c>
      <c r="D15" s="16">
        <v>2026</v>
      </c>
      <c r="E15" s="16"/>
      <c r="F15" s="16" t="s">
        <v>111</v>
      </c>
      <c r="G15" s="16"/>
      <c r="H15" s="16" t="s">
        <v>166</v>
      </c>
      <c r="I15" s="16" t="s">
        <v>155</v>
      </c>
      <c r="J15" s="17" t="s">
        <v>156</v>
      </c>
      <c r="K15" s="16" t="s">
        <v>181</v>
      </c>
      <c r="L15" s="2" t="s">
        <v>182</v>
      </c>
      <c r="M15" s="17" t="s">
        <v>174</v>
      </c>
      <c r="N15" s="16" t="s">
        <v>108</v>
      </c>
      <c r="O15" s="17">
        <v>12</v>
      </c>
      <c r="P15" s="16" t="s">
        <v>111</v>
      </c>
      <c r="Q15" s="30">
        <v>0</v>
      </c>
      <c r="R15" s="30">
        <v>0</v>
      </c>
      <c r="S15" s="30">
        <v>0</v>
      </c>
      <c r="T15" s="30">
        <v>1500000</v>
      </c>
      <c r="U15" s="30">
        <f t="shared" si="0"/>
        <v>1500000</v>
      </c>
      <c r="V15" s="30">
        <v>0</v>
      </c>
      <c r="W15" s="3"/>
      <c r="X15" s="3"/>
      <c r="Y15" s="3"/>
      <c r="Z15" s="3"/>
    </row>
    <row r="16" spans="1:26" ht="30.75" thickBot="1" x14ac:dyDescent="0.3">
      <c r="A16" s="29" t="s">
        <v>185</v>
      </c>
      <c r="B16" s="29" t="s">
        <v>165</v>
      </c>
      <c r="C16" s="16">
        <v>2023</v>
      </c>
      <c r="D16" s="16">
        <v>2024</v>
      </c>
      <c r="E16" s="16"/>
      <c r="F16" s="16" t="s">
        <v>111</v>
      </c>
      <c r="G16" s="16"/>
      <c r="H16" s="16" t="s">
        <v>112</v>
      </c>
      <c r="I16" s="16" t="s">
        <v>155</v>
      </c>
      <c r="J16" s="17" t="s">
        <v>156</v>
      </c>
      <c r="K16" s="16" t="s">
        <v>186</v>
      </c>
      <c r="L16" s="2" t="s">
        <v>187</v>
      </c>
      <c r="M16" s="17" t="s">
        <v>134</v>
      </c>
      <c r="N16" s="16" t="s">
        <v>108</v>
      </c>
      <c r="O16" s="17">
        <v>36</v>
      </c>
      <c r="P16" s="16" t="s">
        <v>111</v>
      </c>
      <c r="Q16" s="30">
        <v>0</v>
      </c>
      <c r="R16" s="30">
        <v>242000</v>
      </c>
      <c r="S16" s="30">
        <v>264000</v>
      </c>
      <c r="T16" s="30">
        <v>294000</v>
      </c>
      <c r="U16" s="30">
        <f t="shared" si="0"/>
        <v>800000</v>
      </c>
      <c r="V16" s="30">
        <v>0</v>
      </c>
      <c r="W16" s="3"/>
      <c r="X16" s="3"/>
      <c r="Y16" s="3"/>
      <c r="Z16" s="3"/>
    </row>
    <row r="17" spans="1:26" ht="60.75" thickBot="1" x14ac:dyDescent="0.3">
      <c r="A17" s="29" t="s">
        <v>188</v>
      </c>
      <c r="B17" s="29" t="s">
        <v>165</v>
      </c>
      <c r="C17" s="16">
        <v>2021</v>
      </c>
      <c r="D17" s="16">
        <v>2024</v>
      </c>
      <c r="E17" s="16"/>
      <c r="F17" s="16" t="s">
        <v>111</v>
      </c>
      <c r="G17" s="16"/>
      <c r="H17" s="16" t="s">
        <v>112</v>
      </c>
      <c r="I17" s="16" t="s">
        <v>155</v>
      </c>
      <c r="J17" s="17" t="s">
        <v>156</v>
      </c>
      <c r="K17" s="16" t="s">
        <v>158</v>
      </c>
      <c r="L17" s="2" t="s">
        <v>189</v>
      </c>
      <c r="M17" s="17" t="s">
        <v>134</v>
      </c>
      <c r="N17" s="16" t="s">
        <v>108</v>
      </c>
      <c r="O17" s="17">
        <v>12</v>
      </c>
      <c r="P17" s="16" t="s">
        <v>111</v>
      </c>
      <c r="Q17" s="30">
        <v>1500000</v>
      </c>
      <c r="R17" s="30">
        <v>0</v>
      </c>
      <c r="S17" s="30">
        <v>0</v>
      </c>
      <c r="T17" s="30">
        <v>0</v>
      </c>
      <c r="U17" s="30">
        <f t="shared" si="0"/>
        <v>1500000</v>
      </c>
      <c r="V17" s="30">
        <v>0</v>
      </c>
      <c r="W17" s="3"/>
      <c r="X17" s="3"/>
      <c r="Y17" s="3"/>
      <c r="Z17" s="3"/>
    </row>
    <row r="18" spans="1:26" ht="30.75" thickBot="1" x14ac:dyDescent="0.3">
      <c r="A18" s="34" t="s">
        <v>190</v>
      </c>
      <c r="B18" s="29" t="s">
        <v>165</v>
      </c>
      <c r="C18" s="16">
        <v>2023</v>
      </c>
      <c r="D18" s="16">
        <v>2024</v>
      </c>
      <c r="E18" s="16"/>
      <c r="F18" s="16" t="s">
        <v>111</v>
      </c>
      <c r="G18" s="16"/>
      <c r="H18" s="16" t="s">
        <v>112</v>
      </c>
      <c r="I18" s="16" t="s">
        <v>155</v>
      </c>
      <c r="J18" s="17" t="s">
        <v>156</v>
      </c>
      <c r="K18" s="16" t="s">
        <v>191</v>
      </c>
      <c r="L18" s="2" t="s">
        <v>192</v>
      </c>
      <c r="M18" s="17" t="s">
        <v>134</v>
      </c>
      <c r="N18" s="16" t="s">
        <v>108</v>
      </c>
      <c r="O18" s="17">
        <v>12</v>
      </c>
      <c r="P18" s="16" t="s">
        <v>111</v>
      </c>
      <c r="Q18" s="30">
        <v>250000</v>
      </c>
      <c r="R18" s="30">
        <v>350000</v>
      </c>
      <c r="S18" s="30">
        <v>0</v>
      </c>
      <c r="T18" s="30">
        <v>0</v>
      </c>
      <c r="U18" s="30">
        <f t="shared" si="0"/>
        <v>600000</v>
      </c>
      <c r="V18" s="30">
        <v>0</v>
      </c>
      <c r="W18" s="3"/>
      <c r="X18" s="3"/>
      <c r="Y18" s="3"/>
      <c r="Z18" s="3"/>
    </row>
    <row r="19" spans="1:26" ht="30.75" thickBot="1" x14ac:dyDescent="0.3">
      <c r="A19" s="34" t="s">
        <v>193</v>
      </c>
      <c r="B19" s="29" t="s">
        <v>165</v>
      </c>
      <c r="C19" s="16">
        <v>2024</v>
      </c>
      <c r="D19" s="16">
        <v>2025</v>
      </c>
      <c r="E19" s="16"/>
      <c r="F19" s="16" t="s">
        <v>111</v>
      </c>
      <c r="G19" s="16"/>
      <c r="H19" s="16" t="s">
        <v>112</v>
      </c>
      <c r="I19" s="16" t="s">
        <v>155</v>
      </c>
      <c r="J19" s="17" t="s">
        <v>156</v>
      </c>
      <c r="K19" s="16" t="s">
        <v>191</v>
      </c>
      <c r="L19" s="2" t="s">
        <v>192</v>
      </c>
      <c r="M19" s="17" t="s">
        <v>174</v>
      </c>
      <c r="N19" s="16" t="s">
        <v>108</v>
      </c>
      <c r="O19" s="17">
        <v>12</v>
      </c>
      <c r="P19" s="16" t="s">
        <v>111</v>
      </c>
      <c r="Q19" s="30">
        <v>0</v>
      </c>
      <c r="R19" s="30">
        <v>250000</v>
      </c>
      <c r="S19" s="30">
        <v>350000</v>
      </c>
      <c r="T19" s="30">
        <v>0</v>
      </c>
      <c r="U19" s="30">
        <f t="shared" si="0"/>
        <v>600000</v>
      </c>
      <c r="V19" s="30">
        <v>0</v>
      </c>
      <c r="W19" s="3"/>
      <c r="X19" s="3"/>
      <c r="Y19" s="3"/>
      <c r="Z19" s="3"/>
    </row>
    <row r="20" spans="1:26" ht="30.75" thickBot="1" x14ac:dyDescent="0.3">
      <c r="A20" s="34" t="s">
        <v>194</v>
      </c>
      <c r="B20" s="29" t="s">
        <v>165</v>
      </c>
      <c r="C20" s="16">
        <v>2024</v>
      </c>
      <c r="D20" s="16">
        <v>2026</v>
      </c>
      <c r="E20" s="16"/>
      <c r="F20" s="16" t="s">
        <v>111</v>
      </c>
      <c r="G20" s="16"/>
      <c r="H20" s="16" t="s">
        <v>112</v>
      </c>
      <c r="I20" s="16" t="s">
        <v>155</v>
      </c>
      <c r="J20" s="17" t="s">
        <v>156</v>
      </c>
      <c r="K20" s="16" t="s">
        <v>191</v>
      </c>
      <c r="L20" s="2" t="s">
        <v>192</v>
      </c>
      <c r="M20" s="17" t="s">
        <v>174</v>
      </c>
      <c r="N20" s="16" t="s">
        <v>108</v>
      </c>
      <c r="O20" s="17">
        <v>12</v>
      </c>
      <c r="P20" s="16" t="s">
        <v>111</v>
      </c>
      <c r="Q20" s="30">
        <v>0</v>
      </c>
      <c r="R20" s="30">
        <v>0</v>
      </c>
      <c r="S20" s="30">
        <v>250000</v>
      </c>
      <c r="T20" s="30">
        <v>350000</v>
      </c>
      <c r="U20" s="30">
        <f t="shared" si="0"/>
        <v>600000</v>
      </c>
      <c r="V20" s="30">
        <v>0</v>
      </c>
      <c r="W20" s="3"/>
      <c r="X20" s="3"/>
      <c r="Y20" s="3"/>
      <c r="Z20" s="3"/>
    </row>
    <row r="21" spans="1:26" ht="45.75" thickBot="1" x14ac:dyDescent="0.3">
      <c r="A21" s="34" t="s">
        <v>195</v>
      </c>
      <c r="B21" s="29" t="s">
        <v>165</v>
      </c>
      <c r="C21" s="16">
        <v>2024</v>
      </c>
      <c r="D21" s="16">
        <v>2026</v>
      </c>
      <c r="E21" s="16"/>
      <c r="F21" s="16" t="s">
        <v>111</v>
      </c>
      <c r="G21" s="16"/>
      <c r="H21" s="16" t="s">
        <v>112</v>
      </c>
      <c r="I21" s="16" t="s">
        <v>155</v>
      </c>
      <c r="J21" s="17" t="s">
        <v>156</v>
      </c>
      <c r="K21" s="16" t="s">
        <v>176</v>
      </c>
      <c r="L21" s="2" t="s">
        <v>196</v>
      </c>
      <c r="M21" s="17" t="s">
        <v>174</v>
      </c>
      <c r="N21" s="16" t="s">
        <v>108</v>
      </c>
      <c r="O21" s="17">
        <v>36</v>
      </c>
      <c r="P21" s="16" t="s">
        <v>111</v>
      </c>
      <c r="Q21" s="30">
        <v>0</v>
      </c>
      <c r="R21" s="30">
        <v>0</v>
      </c>
      <c r="S21" s="30">
        <v>0</v>
      </c>
      <c r="T21" s="30">
        <v>1500000</v>
      </c>
      <c r="U21" s="30">
        <f t="shared" si="0"/>
        <v>1500000</v>
      </c>
      <c r="V21" s="30">
        <v>0</v>
      </c>
      <c r="W21" s="3"/>
      <c r="X21" s="3"/>
      <c r="Y21" s="3"/>
      <c r="Z21" s="3"/>
    </row>
    <row r="22" spans="1:26" ht="45.75" thickBot="1" x14ac:dyDescent="0.3">
      <c r="A22" s="34" t="s">
        <v>200</v>
      </c>
      <c r="B22" s="29" t="s">
        <v>165</v>
      </c>
      <c r="C22" s="16">
        <v>2023</v>
      </c>
      <c r="D22" s="16">
        <v>2024</v>
      </c>
      <c r="E22" s="16"/>
      <c r="F22" s="16" t="s">
        <v>112</v>
      </c>
      <c r="G22" s="16"/>
      <c r="H22" s="16" t="s">
        <v>112</v>
      </c>
      <c r="I22" s="16" t="s">
        <v>155</v>
      </c>
      <c r="J22" s="17" t="s">
        <v>156</v>
      </c>
      <c r="K22" s="16">
        <v>71240000</v>
      </c>
      <c r="L22" s="2" t="s">
        <v>197</v>
      </c>
      <c r="M22" s="17" t="s">
        <v>134</v>
      </c>
      <c r="N22" s="16" t="s">
        <v>108</v>
      </c>
      <c r="O22" s="17" t="s">
        <v>198</v>
      </c>
      <c r="P22" s="16" t="s">
        <v>111</v>
      </c>
      <c r="Q22" s="30">
        <v>100000</v>
      </c>
      <c r="R22" s="30">
        <v>200000</v>
      </c>
      <c r="S22" s="30">
        <v>0</v>
      </c>
      <c r="T22" s="30">
        <v>0</v>
      </c>
      <c r="U22" s="30">
        <f t="shared" si="0"/>
        <v>300000</v>
      </c>
      <c r="V22" s="30">
        <v>0</v>
      </c>
      <c r="W22" s="3"/>
      <c r="X22" s="3"/>
      <c r="Y22" s="3"/>
      <c r="Z22" s="3"/>
    </row>
    <row r="23" spans="1:26" ht="15.75" thickBot="1" x14ac:dyDescent="0.3">
      <c r="A23" s="39"/>
      <c r="Q23" s="33">
        <f t="shared" ref="Q23:V23" si="1">SUM(Q7:Q22)</f>
        <v>2012000</v>
      </c>
      <c r="R23" s="33">
        <f t="shared" si="1"/>
        <v>3809000</v>
      </c>
      <c r="S23" s="33">
        <f t="shared" si="1"/>
        <v>3647000</v>
      </c>
      <c r="T23" s="33">
        <f t="shared" si="1"/>
        <v>6032000</v>
      </c>
      <c r="U23" s="33">
        <f t="shared" si="1"/>
        <v>15500000</v>
      </c>
      <c r="V23" s="33">
        <f t="shared" si="1"/>
        <v>0</v>
      </c>
    </row>
    <row r="24" spans="1:26" x14ac:dyDescent="0.25">
      <c r="A24" s="40"/>
    </row>
    <row r="25" spans="1:26" x14ac:dyDescent="0.25">
      <c r="A25" s="40"/>
      <c r="Q25" s="25"/>
      <c r="T25" s="25"/>
    </row>
    <row r="26" spans="1:26" x14ac:dyDescent="0.25">
      <c r="A26" s="40"/>
    </row>
    <row r="27" spans="1:26" x14ac:dyDescent="0.25">
      <c r="A27" s="40"/>
      <c r="T27" t="s">
        <v>147</v>
      </c>
    </row>
    <row r="28" spans="1:26" x14ac:dyDescent="0.25">
      <c r="A28" s="40"/>
    </row>
    <row r="29" spans="1:26" x14ac:dyDescent="0.25">
      <c r="A29" s="40"/>
    </row>
    <row r="30" spans="1:26" x14ac:dyDescent="0.25">
      <c r="A30" s="40"/>
    </row>
    <row r="31" spans="1:26" x14ac:dyDescent="0.25">
      <c r="A31" s="40"/>
    </row>
    <row r="32" spans="1:26" x14ac:dyDescent="0.25">
      <c r="A32" s="40"/>
    </row>
  </sheetData>
  <mergeCells count="28">
    <mergeCell ref="O2:O5"/>
    <mergeCell ref="A1:Z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N2:N5"/>
    <mergeCell ref="P2:P5"/>
    <mergeCell ref="Q2:W3"/>
    <mergeCell ref="X2:Y3"/>
    <mergeCell ref="Z2:Z5"/>
    <mergeCell ref="Q4:Q5"/>
    <mergeCell ref="R4:R5"/>
    <mergeCell ref="S4:S5"/>
    <mergeCell ref="T4:T5"/>
    <mergeCell ref="U4:U5"/>
    <mergeCell ref="V4:W4"/>
    <mergeCell ref="X4:X5"/>
    <mergeCell ref="Y4:Y5"/>
  </mergeCells>
  <phoneticPr fontId="6" type="noConversion"/>
  <pageMargins left="0.7" right="0.7" top="0.75" bottom="0.75" header="0.3" footer="0.3"/>
  <pageSetup paperSize="8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32348-CBF6-44A8-80CE-EC758AACD7A4}">
  <sheetPr>
    <pageSetUpPr fitToPage="1"/>
  </sheetPr>
  <dimension ref="A1:F7"/>
  <sheetViews>
    <sheetView workbookViewId="0">
      <selection activeCell="A2" sqref="A2:A3"/>
    </sheetView>
  </sheetViews>
  <sheetFormatPr defaultRowHeight="15" x14ac:dyDescent="0.25"/>
  <cols>
    <col min="1" max="1" width="30.28515625" customWidth="1"/>
    <col min="2" max="2" width="32.42578125" customWidth="1"/>
    <col min="3" max="3" width="30.7109375" customWidth="1"/>
    <col min="4" max="4" width="33.140625" customWidth="1"/>
    <col min="5" max="5" width="41" customWidth="1"/>
    <col min="6" max="6" width="46.140625" customWidth="1"/>
  </cols>
  <sheetData>
    <row r="1" spans="1:6" ht="109.5" customHeight="1" thickBot="1" x14ac:dyDescent="0.4">
      <c r="A1" s="56" t="s">
        <v>149</v>
      </c>
      <c r="B1" s="48"/>
      <c r="C1" s="48"/>
      <c r="D1" s="48"/>
      <c r="E1" s="48"/>
      <c r="F1" s="49"/>
    </row>
    <row r="2" spans="1:6" ht="57" thickBot="1" x14ac:dyDescent="0.35">
      <c r="A2" s="41" t="s">
        <v>18</v>
      </c>
      <c r="B2" s="6" t="s">
        <v>19</v>
      </c>
      <c r="C2" s="7" t="s">
        <v>20</v>
      </c>
      <c r="D2" s="7" t="s">
        <v>21</v>
      </c>
      <c r="E2" s="6" t="s">
        <v>22</v>
      </c>
      <c r="F2" s="8" t="s">
        <v>139</v>
      </c>
    </row>
    <row r="3" spans="1:6" ht="75.75" thickBot="1" x14ac:dyDescent="0.35">
      <c r="A3" s="31" t="s">
        <v>201</v>
      </c>
      <c r="B3" s="7"/>
      <c r="C3" s="7" t="s">
        <v>199</v>
      </c>
      <c r="D3" s="32">
        <v>200000</v>
      </c>
      <c r="E3" s="7" t="s">
        <v>174</v>
      </c>
      <c r="F3" s="8" t="s">
        <v>202</v>
      </c>
    </row>
    <row r="4" spans="1:6" x14ac:dyDescent="0.25">
      <c r="A4" s="38"/>
    </row>
    <row r="6" spans="1:6" ht="15" customHeight="1" x14ac:dyDescent="0.25">
      <c r="E6" s="10"/>
      <c r="F6" s="11" t="s">
        <v>38</v>
      </c>
    </row>
    <row r="7" spans="1:6" x14ac:dyDescent="0.25">
      <c r="F7" t="s">
        <v>204</v>
      </c>
    </row>
  </sheetData>
  <mergeCells count="1">
    <mergeCell ref="A1:F1"/>
  </mergeCells>
  <pageMargins left="0.7" right="0.7" top="0.75" bottom="0.75" header="0.3" footer="0.3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SCHEDA A-LAVORI</vt:lpstr>
      <vt:lpstr>SCHEDA B- LAVORI</vt:lpstr>
      <vt:lpstr>SCHEDA C-LAVORI</vt:lpstr>
      <vt:lpstr>SCHEDA D-LAVORI</vt:lpstr>
      <vt:lpstr>SCHEDA E-LAVORI</vt:lpstr>
      <vt:lpstr>SCHEDA F -LAVORI</vt:lpstr>
      <vt:lpstr>SCHEDA G-BENI E SERVIZI</vt:lpstr>
      <vt:lpstr>SCHEDA H-BENI E SERVIZI</vt:lpstr>
      <vt:lpstr>SCHEDA I-BENI E SERVIZI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Alberto Canegallo</cp:lastModifiedBy>
  <cp:lastPrinted>2023-12-15T13:24:55Z</cp:lastPrinted>
  <dcterms:created xsi:type="dcterms:W3CDTF">2015-06-05T18:19:34Z</dcterms:created>
  <dcterms:modified xsi:type="dcterms:W3CDTF">2023-12-20T07:44:50Z</dcterms:modified>
</cp:coreProperties>
</file>